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 CSK\Desktop\2024-2025\стипендіальна комісія\зимові рейтинги 24-25\"/>
    </mc:Choice>
  </mc:AlternateContent>
  <xr:revisionPtr revIDLastSave="0" documentId="13_ncr:1_{F75EC7A2-172C-4211-95EA-97FC9E6A447B}" xr6:coauthVersionLast="47" xr6:coauthVersionMax="47" xr10:uidLastSave="{00000000-0000-0000-0000-000000000000}"/>
  <bookViews>
    <workbookView xWindow="-20610" yWindow="-120" windowWidth="20730" windowHeight="11160" tabRatio="866" activeTab="1" xr2:uid="{00000000-000D-0000-FFFF-FFFF00000000}"/>
  </bookViews>
  <sheets>
    <sheet name="Середній бал" sheetId="1" r:id="rId1"/>
    <sheet name="АВ-21" sheetId="2" r:id="rId2"/>
    <sheet name="АВ-22" sheetId="3" r:id="rId3"/>
    <sheet name="АВ-22ск" sheetId="4" r:id="rId4"/>
    <sheet name="АВ-23" sheetId="5" r:id="rId5"/>
    <sheet name="АВ-23ск" sheetId="6" r:id="rId6"/>
    <sheet name="АВ-24" sheetId="7" r:id="rId7"/>
    <sheet name="АВ-24м" sheetId="8" r:id="rId8"/>
    <sheet name="АВ-24ск" sheetId="9" r:id="rId9"/>
    <sheet name="ГМ-23" sheetId="10" r:id="rId10"/>
    <sheet name="ГМ-23ск" sheetId="11" r:id="rId11"/>
    <sheet name="ГМ-24" sheetId="12" r:id="rId12"/>
    <sheet name="ГМ-24м" sheetId="13" r:id="rId13"/>
    <sheet name="ГМ-24ск" sheetId="14" r:id="rId14"/>
    <sheet name="ГР-22" sheetId="15" r:id="rId15"/>
    <sheet name="ГР-23" sheetId="16" r:id="rId16"/>
    <sheet name="ГР-23ск" sheetId="17" r:id="rId17"/>
    <sheet name="ГР-24" sheetId="18" r:id="rId18"/>
    <sheet name="ГР-24ск" sheetId="19" r:id="rId19"/>
    <sheet name="ЕПА-21" sheetId="20" r:id="rId20"/>
    <sheet name="ЕПА-22" sheetId="21" r:id="rId21"/>
    <sheet name="ЕПА-22ск" sheetId="22" r:id="rId22"/>
    <sheet name="ЕПА-23" sheetId="23" r:id="rId23"/>
    <sheet name="ЕПА-23ск" sheetId="24" r:id="rId24"/>
    <sheet name="ЕПА-24" sheetId="25" r:id="rId25"/>
    <sheet name="ЕПА-24м" sheetId="26" r:id="rId26"/>
    <sheet name="ЕПА-24ск" sheetId="27" r:id="rId27"/>
    <sheet name="МО-21" sheetId="28" r:id="rId28"/>
    <sheet name="МО-22" sheetId="29" r:id="rId29"/>
    <sheet name="МО-22ск" sheetId="30" r:id="rId30"/>
    <sheet name="МТ-23" sheetId="31" r:id="rId31"/>
    <sheet name="МТ-23ск" sheetId="32" r:id="rId32"/>
    <sheet name="МТ-24" sheetId="33" r:id="rId33"/>
    <sheet name="МТ-24м" sheetId="34" r:id="rId34"/>
    <sheet name="МТ-24ск" sheetId="35" r:id="rId35"/>
    <sheet name="МЧМ-21" sheetId="36" r:id="rId36"/>
    <sheet name="МЧМ-22" sheetId="37" r:id="rId37"/>
    <sheet name="МЧМ-22ск" sheetId="38" r:id="rId38"/>
    <sheet name="ХТ-21" sheetId="39" r:id="rId39"/>
    <sheet name="ХТ-22" sheetId="40" r:id="rId40"/>
    <sheet name="ХТ-22ск" sheetId="41" r:id="rId41"/>
    <sheet name="ХТ-23" sheetId="42" r:id="rId42"/>
    <sheet name="ХТ-23ск" sheetId="43" r:id="rId43"/>
    <sheet name="ХТ-24" sheetId="44" r:id="rId44"/>
    <sheet name="ХТ-24м" sheetId="45" r:id="rId45"/>
    <sheet name="ХТ-24ск" sheetId="46" r:id="rId4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7" l="1"/>
  <c r="C16" i="46" l="1"/>
  <c r="I11" i="46"/>
  <c r="I10" i="46"/>
  <c r="I7" i="46"/>
  <c r="I9" i="46"/>
  <c r="I8" i="46"/>
  <c r="C15" i="45"/>
  <c r="K9" i="45"/>
  <c r="K7" i="45"/>
  <c r="K8" i="45"/>
  <c r="K10" i="45"/>
  <c r="C14" i="44"/>
  <c r="I9" i="44"/>
  <c r="I8" i="44"/>
  <c r="I7" i="44"/>
  <c r="I12" i="44" s="1"/>
  <c r="C14" i="43"/>
  <c r="I8" i="43"/>
  <c r="I7" i="43"/>
  <c r="I9" i="43"/>
  <c r="C14" i="42"/>
  <c r="I8" i="42"/>
  <c r="I7" i="42"/>
  <c r="I9" i="42"/>
  <c r="C16" i="41"/>
  <c r="K8" i="41"/>
  <c r="K9" i="41"/>
  <c r="K11" i="41"/>
  <c r="K7" i="41"/>
  <c r="K10" i="41"/>
  <c r="C17" i="40"/>
  <c r="I7" i="40"/>
  <c r="I8" i="40"/>
  <c r="I12" i="40"/>
  <c r="I11" i="40"/>
  <c r="I9" i="40"/>
  <c r="I10" i="40"/>
  <c r="C17" i="39"/>
  <c r="K7" i="39"/>
  <c r="K8" i="39"/>
  <c r="K12" i="39"/>
  <c r="K11" i="39"/>
  <c r="K9" i="39"/>
  <c r="K10" i="39"/>
  <c r="C18" i="38"/>
  <c r="K13" i="38"/>
  <c r="K7" i="38"/>
  <c r="K12" i="38"/>
  <c r="K11" i="38"/>
  <c r="K9" i="38"/>
  <c r="K8" i="38"/>
  <c r="K10" i="38"/>
  <c r="C17" i="37"/>
  <c r="I12" i="37"/>
  <c r="I11" i="37"/>
  <c r="I7" i="37"/>
  <c r="I10" i="37"/>
  <c r="I8" i="37"/>
  <c r="I9" i="37"/>
  <c r="C16" i="36"/>
  <c r="K8" i="36"/>
  <c r="K11" i="36"/>
  <c r="K10" i="36"/>
  <c r="K9" i="36"/>
  <c r="K7" i="36"/>
  <c r="C25" i="35"/>
  <c r="I9" i="35"/>
  <c r="I20" i="35"/>
  <c r="I7" i="35"/>
  <c r="I8" i="35"/>
  <c r="I19" i="35"/>
  <c r="I18" i="35"/>
  <c r="I17" i="35"/>
  <c r="I16" i="35"/>
  <c r="I15" i="35"/>
  <c r="I14" i="35"/>
  <c r="I13" i="35"/>
  <c r="I12" i="35"/>
  <c r="I11" i="35"/>
  <c r="I10" i="35"/>
  <c r="C21" i="34"/>
  <c r="K16" i="34"/>
  <c r="K15" i="34"/>
  <c r="K14" i="34"/>
  <c r="K13" i="34"/>
  <c r="K12" i="34"/>
  <c r="K11" i="34"/>
  <c r="K10" i="34"/>
  <c r="K7" i="34"/>
  <c r="K9" i="34"/>
  <c r="K8" i="34"/>
  <c r="C17" i="33"/>
  <c r="I12" i="33"/>
  <c r="I11" i="33"/>
  <c r="I10" i="33"/>
  <c r="I9" i="33"/>
  <c r="I8" i="33"/>
  <c r="I7" i="33"/>
  <c r="C24" i="32"/>
  <c r="I11" i="32"/>
  <c r="I19" i="32"/>
  <c r="I18" i="32"/>
  <c r="I7" i="32"/>
  <c r="I17" i="32"/>
  <c r="I16" i="32"/>
  <c r="I8" i="32"/>
  <c r="I9" i="32"/>
  <c r="I15" i="32"/>
  <c r="I14" i="32"/>
  <c r="I12" i="32"/>
  <c r="I10" i="32"/>
  <c r="I13" i="32"/>
  <c r="C16" i="31"/>
  <c r="I11" i="31"/>
  <c r="I7" i="31"/>
  <c r="I10" i="31"/>
  <c r="I8" i="31"/>
  <c r="I9" i="31"/>
  <c r="C16" i="30"/>
  <c r="K9" i="30"/>
  <c r="K11" i="30"/>
  <c r="K7" i="30"/>
  <c r="K10" i="30"/>
  <c r="K8" i="30"/>
  <c r="C18" i="29"/>
  <c r="K8" i="29"/>
  <c r="K13" i="29"/>
  <c r="K12" i="29"/>
  <c r="K9" i="29"/>
  <c r="K10" i="29"/>
  <c r="K11" i="29"/>
  <c r="K7" i="29"/>
  <c r="C14" i="28"/>
  <c r="K9" i="28"/>
  <c r="K8" i="28"/>
  <c r="K7" i="28"/>
  <c r="C17" i="27"/>
  <c r="I7" i="27"/>
  <c r="I12" i="27"/>
  <c r="I11" i="27"/>
  <c r="I10" i="27"/>
  <c r="I9" i="27"/>
  <c r="C17" i="26"/>
  <c r="I12" i="26"/>
  <c r="I11" i="26"/>
  <c r="I10" i="26"/>
  <c r="I9" i="26"/>
  <c r="I8" i="26"/>
  <c r="I7" i="26"/>
  <c r="C17" i="25"/>
  <c r="I9" i="25"/>
  <c r="I10" i="25"/>
  <c r="I7" i="25"/>
  <c r="I12" i="25"/>
  <c r="I11" i="25"/>
  <c r="I8" i="25"/>
  <c r="C19" i="24"/>
  <c r="I8" i="24"/>
  <c r="I14" i="24"/>
  <c r="I13" i="24"/>
  <c r="I12" i="24"/>
  <c r="I11" i="24"/>
  <c r="I7" i="24"/>
  <c r="I10" i="24"/>
  <c r="I9" i="24"/>
  <c r="C14" i="23"/>
  <c r="I8" i="23"/>
  <c r="I9" i="23"/>
  <c r="I7" i="23"/>
  <c r="C16" i="22"/>
  <c r="K11" i="22"/>
  <c r="K10" i="22"/>
  <c r="K9" i="22"/>
  <c r="K8" i="22"/>
  <c r="K7" i="22"/>
  <c r="C16" i="21"/>
  <c r="I11" i="21"/>
  <c r="I10" i="21"/>
  <c r="I9" i="21"/>
  <c r="I8" i="21"/>
  <c r="I14" i="21" s="1"/>
  <c r="I7" i="21"/>
  <c r="C17" i="20"/>
  <c r="K7" i="20"/>
  <c r="K12" i="20"/>
  <c r="K8" i="20"/>
  <c r="K11" i="20"/>
  <c r="K10" i="20"/>
  <c r="K9" i="20"/>
  <c r="C15" i="19"/>
  <c r="I10" i="19"/>
  <c r="I9" i="19"/>
  <c r="I8" i="19"/>
  <c r="I7" i="19"/>
  <c r="C15" i="18"/>
  <c r="I10" i="18"/>
  <c r="I9" i="18"/>
  <c r="I8" i="18"/>
  <c r="I7" i="18"/>
  <c r="I13" i="18" s="1"/>
  <c r="C14" i="17"/>
  <c r="I8" i="17"/>
  <c r="I9" i="17"/>
  <c r="I7" i="17"/>
  <c r="C13" i="16"/>
  <c r="I8" i="16"/>
  <c r="I7" i="16"/>
  <c r="I11" i="16" s="1"/>
  <c r="C14" i="15"/>
  <c r="I9" i="15"/>
  <c r="I7" i="15"/>
  <c r="I8" i="15"/>
  <c r="C21" i="14"/>
  <c r="I16" i="14"/>
  <c r="I15" i="14"/>
  <c r="I14" i="14"/>
  <c r="I13" i="14"/>
  <c r="I12" i="14"/>
  <c r="I7" i="14"/>
  <c r="I8" i="14"/>
  <c r="I11" i="14"/>
  <c r="I10" i="14"/>
  <c r="I9" i="14"/>
  <c r="C19" i="13"/>
  <c r="K10" i="13"/>
  <c r="K11" i="13"/>
  <c r="K7" i="13"/>
  <c r="K12" i="13"/>
  <c r="K13" i="13"/>
  <c r="K9" i="13"/>
  <c r="K14" i="13"/>
  <c r="K8" i="13"/>
  <c r="C19" i="12"/>
  <c r="I12" i="12"/>
  <c r="I13" i="12"/>
  <c r="I9" i="12"/>
  <c r="I8" i="12"/>
  <c r="I14" i="12"/>
  <c r="I10" i="12"/>
  <c r="I7" i="12"/>
  <c r="I11" i="12"/>
  <c r="C22" i="11"/>
  <c r="K17" i="11"/>
  <c r="K8" i="11"/>
  <c r="K7" i="11"/>
  <c r="K16" i="11"/>
  <c r="K10" i="11"/>
  <c r="K15" i="11"/>
  <c r="K14" i="11"/>
  <c r="K13" i="11"/>
  <c r="K11" i="11"/>
  <c r="K9" i="11"/>
  <c r="K12" i="11"/>
  <c r="C19" i="10"/>
  <c r="I14" i="10"/>
  <c r="I13" i="10"/>
  <c r="I12" i="10"/>
  <c r="I11" i="10"/>
  <c r="I10" i="10"/>
  <c r="I9" i="10"/>
  <c r="I7" i="10"/>
  <c r="I8" i="10"/>
  <c r="I17" i="10" s="1"/>
  <c r="C15" i="9"/>
  <c r="I10" i="9"/>
  <c r="I9" i="9"/>
  <c r="I8" i="9"/>
  <c r="I7" i="9"/>
  <c r="C17" i="8"/>
  <c r="I12" i="8"/>
  <c r="I11" i="8"/>
  <c r="I10" i="8"/>
  <c r="I9" i="8"/>
  <c r="I8" i="8"/>
  <c r="I7" i="8"/>
  <c r="C16" i="7"/>
  <c r="I11" i="7"/>
  <c r="I7" i="7"/>
  <c r="I10" i="7"/>
  <c r="I9" i="7"/>
  <c r="I8" i="7"/>
  <c r="C22" i="6"/>
  <c r="I11" i="6"/>
  <c r="I12" i="6"/>
  <c r="I7" i="6"/>
  <c r="I9" i="6"/>
  <c r="I13" i="6"/>
  <c r="I8" i="6"/>
  <c r="I14" i="6"/>
  <c r="I15" i="6"/>
  <c r="I16" i="6"/>
  <c r="I10" i="6"/>
  <c r="I17" i="6"/>
  <c r="C16" i="5"/>
  <c r="I11" i="5"/>
  <c r="I10" i="5"/>
  <c r="I9" i="5"/>
  <c r="I8" i="5"/>
  <c r="I7" i="5"/>
  <c r="I14" i="5" s="1"/>
  <c r="C20" i="4"/>
  <c r="K15" i="4"/>
  <c r="K14" i="4"/>
  <c r="K13" i="4"/>
  <c r="K12" i="4"/>
  <c r="K11" i="4"/>
  <c r="K10" i="4"/>
  <c r="K9" i="4"/>
  <c r="K8" i="4"/>
  <c r="K7" i="4"/>
  <c r="C15" i="3"/>
  <c r="I9" i="3"/>
  <c r="I8" i="3"/>
  <c r="I10" i="3"/>
  <c r="I7" i="3"/>
  <c r="C15" i="2"/>
  <c r="K10" i="2"/>
  <c r="K9" i="2"/>
  <c r="K8" i="2"/>
  <c r="K7" i="2"/>
  <c r="K13" i="2" s="1"/>
  <c r="I15" i="8" l="1"/>
  <c r="I12" i="17"/>
  <c r="I15" i="26"/>
  <c r="K12" i="28"/>
  <c r="K14" i="22"/>
  <c r="I17" i="24"/>
  <c r="I23" i="35"/>
  <c r="K18" i="4"/>
  <c r="I13" i="9"/>
  <c r="I19" i="14"/>
  <c r="I12" i="15"/>
  <c r="I13" i="19"/>
  <c r="I15" i="33"/>
  <c r="K14" i="41"/>
  <c r="I12" i="43"/>
  <c r="I14" i="46"/>
  <c r="K13" i="45"/>
  <c r="K19" i="34"/>
  <c r="K14" i="30"/>
  <c r="K16" i="29"/>
  <c r="I12" i="23"/>
  <c r="K15" i="20"/>
  <c r="I12" i="42"/>
  <c r="I15" i="37"/>
  <c r="K20" i="11"/>
  <c r="I15" i="40"/>
  <c r="K15" i="39"/>
  <c r="K16" i="38"/>
  <c r="K14" i="36"/>
  <c r="I22" i="32"/>
  <c r="I14" i="31"/>
  <c r="I15" i="27"/>
  <c r="I15" i="25"/>
  <c r="K17" i="13"/>
  <c r="I17" i="12"/>
  <c r="I20" i="6"/>
  <c r="I13" i="3"/>
  <c r="I14" i="7"/>
  <c r="B4" i="1" l="1"/>
</calcChain>
</file>

<file path=xl/sharedStrings.xml><?xml version="1.0" encoding="utf-8"?>
<sst xmlns="http://schemas.openxmlformats.org/spreadsheetml/2006/main" count="1036" uniqueCount="391">
  <si>
    <t>Середній прохідний бал по факультету для груп, де навчається 1 студент за кошти держзамовлення</t>
  </si>
  <si>
    <t>АВ-21</t>
  </si>
  <si>
    <t>ПІБ</t>
  </si>
  <si>
    <t>Системи керування електроприводами (курсовий проєкт)</t>
  </si>
  <si>
    <t>Основи робототехніки</t>
  </si>
  <si>
    <t>Проєктування систем автоматизації</t>
  </si>
  <si>
    <t>Системи керування електроприводами</t>
  </si>
  <si>
    <t>Дод. бали</t>
  </si>
  <si>
    <t>Бали рейтингу</t>
  </si>
  <si>
    <t>Оцінка</t>
  </si>
  <si>
    <t>Кредити</t>
  </si>
  <si>
    <t>АММОСОВ Валерій Юрійович</t>
  </si>
  <si>
    <t>НАСТУСЕНКО Поліна Андріївна</t>
  </si>
  <si>
    <t>ПИХТІН Анна Сергіївна</t>
  </si>
  <si>
    <t>СТАДНІЙЧУК Анна Михайлівна</t>
  </si>
  <si>
    <t>Середнє значення</t>
  </si>
  <si>
    <t>Всього</t>
  </si>
  <si>
    <t>4</t>
  </si>
  <si>
    <t>АВ-22</t>
  </si>
  <si>
    <t>Механіка</t>
  </si>
  <si>
    <t>Основи мехатроніки</t>
  </si>
  <si>
    <t>Програмування систем реального часу</t>
  </si>
  <si>
    <t>БІЛЕНКО Захар Вікторович</t>
  </si>
  <si>
    <t>ПОДУФАЛИЙ Кирил Сергійович</t>
  </si>
  <si>
    <t>ЧЕРЕВАЧ Олеся Олександрівна</t>
  </si>
  <si>
    <t>ШРАМ Дмитро Петрович</t>
  </si>
  <si>
    <t>АВ-22ск</t>
  </si>
  <si>
    <t>ВОРОХ Максим Михайлович</t>
  </si>
  <si>
    <t>КАЛЬЧУК Сергій Олександрович</t>
  </si>
  <si>
    <t>ОСТАПЕНКО Олексій Сергійович</t>
  </si>
  <si>
    <t>ПИЛЬОВ Богдан Олександрович</t>
  </si>
  <si>
    <t>СОЛОМЧЕНКО Артем Олександрович</t>
  </si>
  <si>
    <t>СТРЕЛЕЦЬ Ілля Андрійович</t>
  </si>
  <si>
    <t>СТРЮК Андрій Олегович</t>
  </si>
  <si>
    <t>УЛІТИЧ Олександр Віталійович</t>
  </si>
  <si>
    <t>ЮДЕНКО Данило Григорович</t>
  </si>
  <si>
    <t>9</t>
  </si>
  <si>
    <t>АВ-23</t>
  </si>
  <si>
    <t>Вища математика з елементами моделювання функціоналу технічних систем</t>
  </si>
  <si>
    <t>Інжиніринг в металургійній та гірничий галузях</t>
  </si>
  <si>
    <t>Основи електричних вимірювань</t>
  </si>
  <si>
    <t>БУРМАК Денис Миколайович</t>
  </si>
  <si>
    <t>КОЛЄСНІК Микита Олександрович</t>
  </si>
  <si>
    <t>СІВЕРОВ Гліб Петрович</t>
  </si>
  <si>
    <t>ШИШКА Анна Олександрівна</t>
  </si>
  <si>
    <t>ЯРЛУШКІН Олександр Дмитрович</t>
  </si>
  <si>
    <t>5</t>
  </si>
  <si>
    <t>АВ-23ск</t>
  </si>
  <si>
    <t>АНДРОЩУК Микола Юрійович</t>
  </si>
  <si>
    <t>БОНДАРЕНКО Ярослав Дмитрович</t>
  </si>
  <si>
    <t>ВОЛОШИН Ілля Олегович</t>
  </si>
  <si>
    <t>ГОРЛАНОВ Олександр Володимирович</t>
  </si>
  <si>
    <t>ДАРІЙ Данило Олександрович</t>
  </si>
  <si>
    <t>КИРПИЧОВ Олександр Геннадійович</t>
  </si>
  <si>
    <t>КУНИЦЬКИЙ Вадим Валерійович</t>
  </si>
  <si>
    <t>СЕМЕНЦОВ Микита Сергійович</t>
  </si>
  <si>
    <t>СТЕПАНЮК Аліна Леонідівна</t>
  </si>
  <si>
    <t>ТОЛСТУХА Костянтин Валерійович</t>
  </si>
  <si>
    <t>ХИДИРОВ Даніїл Тагірович</t>
  </si>
  <si>
    <t>11</t>
  </si>
  <si>
    <t>АВ-24</t>
  </si>
  <si>
    <t>Загальна фізика</t>
  </si>
  <si>
    <t>Комп`ютерний інжиніринг в галузі</t>
  </si>
  <si>
    <t>Технічне креслення та комп`ютерна графіка</t>
  </si>
  <si>
    <t>АФАНАСЕНКО Дмитро Владиславович</t>
  </si>
  <si>
    <t>ГЕРАСІМОВ Семен Вікторович</t>
  </si>
  <si>
    <t>ЛОТОЦЬКИЙ Назарій Володимирович</t>
  </si>
  <si>
    <t>ПОПАДЮХА Вадим Олексійович</t>
  </si>
  <si>
    <t>ШУСТОВ Дмитро Сергійович</t>
  </si>
  <si>
    <t>АВ-24м</t>
  </si>
  <si>
    <t>Мехатронні системи металургійних підприємств</t>
  </si>
  <si>
    <t>Патентознавство</t>
  </si>
  <si>
    <t>Цифрова обробка сигналів</t>
  </si>
  <si>
    <t>БОБУНЕНКО Микола Сергійович</t>
  </si>
  <si>
    <t>ЗІКУНОВ Владислав Олегович</t>
  </si>
  <si>
    <t>КОНЦЕВИЙ Дмитро Миколайович</t>
  </si>
  <si>
    <t>ЛИСИШИН Ярослав Анатолійович</t>
  </si>
  <si>
    <t>НАУМЕНКО Денис Васильович</t>
  </si>
  <si>
    <t>ХАСАНОВ Дмитро Анатолійович</t>
  </si>
  <si>
    <t>6</t>
  </si>
  <si>
    <t>АВ-24ск</t>
  </si>
  <si>
    <t>ДМИТРЮК Сергій Миколайович</t>
  </si>
  <si>
    <t>СІДАРОК Максим Олександрович</t>
  </si>
  <si>
    <t>СТОЯНОВСЬКИЙ Павло Олександрович</t>
  </si>
  <si>
    <t>ШКВАРЕЦЬ Максим Андрійович</t>
  </si>
  <si>
    <t>ГМ-23</t>
  </si>
  <si>
    <t>Технологія конструкційних матеріалів і матеріалознавство</t>
  </si>
  <si>
    <t>БОРЩ Нікіта Олегович</t>
  </si>
  <si>
    <t>ГАВРИЛЕЦЬ Кирило Олександрович</t>
  </si>
  <si>
    <t>ГАМІДОВ Нурлан Сахіб огли</t>
  </si>
  <si>
    <t>НЕПОМЯЩИЙ Андрій Анатолійович</t>
  </si>
  <si>
    <t>ПОБЕРЕЖНИЙ Ілля Олександрович</t>
  </si>
  <si>
    <t>РЕЗЕПОВ Кирило Євгенович</t>
  </si>
  <si>
    <t>РОСКОТ Пилип Васильович</t>
  </si>
  <si>
    <t>ТОБОНЬКО Богдан Володимирович</t>
  </si>
  <si>
    <t>8</t>
  </si>
  <si>
    <t>ГМ-23ск</t>
  </si>
  <si>
    <t>Деталі машин (курсовий проєкт)</t>
  </si>
  <si>
    <t>Деталі машин</t>
  </si>
  <si>
    <t>Основи автоматизованого проєктування технологічного обладнання</t>
  </si>
  <si>
    <t>Технологічні основи машинобудування</t>
  </si>
  <si>
    <t>ГОНЧАРОВ Ігор Ігорович</t>
  </si>
  <si>
    <t>ГУБАРЕНКО Кирило Віталійович</t>
  </si>
  <si>
    <t>ГУЛАК Родіон Олегович</t>
  </si>
  <si>
    <t>ЄФІМЧУК-СИНЕНЬКИЙ Артем Ігорович</t>
  </si>
  <si>
    <t>ЗАХАРЕНКО Роман Юрійович</t>
  </si>
  <si>
    <t>ЛУК’ЯНОВ Єгор Олегович</t>
  </si>
  <si>
    <t>МАРКАРЯН Артем Геннадійович</t>
  </si>
  <si>
    <t>ПОСОХІНА Марія Сергіївна</t>
  </si>
  <si>
    <t>РАЦИН Богдан Юрійович</t>
  </si>
  <si>
    <t>РЕЗНІЧЕНКО Даниїл Олександрович</t>
  </si>
  <si>
    <t>ТКАЛЕНКО Кирило Олександрович</t>
  </si>
  <si>
    <t>ГМ-24</t>
  </si>
  <si>
    <t>АББАСОВ Байрам Фаігович</t>
  </si>
  <si>
    <t>ВАСИЛЕНКО Ігор Вікторович</t>
  </si>
  <si>
    <t>ЛЕВКОВСЬКИЙ Віталій Юрійович</t>
  </si>
  <si>
    <t>МЕДВЕДЄВ Валерій Віталійович</t>
  </si>
  <si>
    <t>МЕДВЕДЄВ Данііл Олегович</t>
  </si>
  <si>
    <t>ПЕТЕРІМОВ Данило Сергійович</t>
  </si>
  <si>
    <t>СЬОРА Євгеній Олександрович</t>
  </si>
  <si>
    <t>ТАТАРОВ Василь Юрійович</t>
  </si>
  <si>
    <t>ГМ-24м</t>
  </si>
  <si>
    <t>Надійність, монтаж та ремонт металургійного обладнання (курсова робота)</t>
  </si>
  <si>
    <t>Надійність, монтаж та ремонт металургійного обладнання</t>
  </si>
  <si>
    <t>Основи наукових досліджень та методи прикладного статистичного аналізу в машинобудуванні</t>
  </si>
  <si>
    <t>АНДРОПОВ Іван Сергійович</t>
  </si>
  <si>
    <t>БАЛЮК Андрій Ігорович</t>
  </si>
  <si>
    <t>ГЛІКІН Владислав Дмитрович</t>
  </si>
  <si>
    <t>ДРУЗЬ Ілля Юрійович</t>
  </si>
  <si>
    <t>ЖИТНИК Артем Геннадійович</t>
  </si>
  <si>
    <t>ЗЄЛОВ Євгеній Олександрович</t>
  </si>
  <si>
    <t>КАРПАЧОВ Станіслав Олександрович</t>
  </si>
  <si>
    <t>ТКАЧЕНКО Єгор Ігорович</t>
  </si>
  <si>
    <t>ГМ-24ск</t>
  </si>
  <si>
    <t>БАРХОТА Андрій Володимирович</t>
  </si>
  <si>
    <t>БОРТЮК Максим Русланович</t>
  </si>
  <si>
    <t>ГЕРАСИМОВ Олександр Анатолійович</t>
  </si>
  <si>
    <t>ІБАДУЛАЄВ Тимур Русланович</t>
  </si>
  <si>
    <t>ІВАЩЕНКО Давид Євгенович</t>
  </si>
  <si>
    <t>КОТЛЯРОВ Даниїл Віталійович</t>
  </si>
  <si>
    <t>КУЧА Данило Сергійович</t>
  </si>
  <si>
    <t>НІКУЛЬЧА Олександр Андрійович</t>
  </si>
  <si>
    <t>СОЛОВЙОВ Іларіон Валентинович</t>
  </si>
  <si>
    <t>СПІВАК Олександр Миколайович</t>
  </si>
  <si>
    <t>10</t>
  </si>
  <si>
    <t>ГР-22</t>
  </si>
  <si>
    <t>Геомеханічне забезпечення гірських робіт</t>
  </si>
  <si>
    <t>Механіка гірських порід</t>
  </si>
  <si>
    <t>Технологія розробки родовищ корисних копалин</t>
  </si>
  <si>
    <t>ЄРМОЛАЄВА Каріна Вікторівна</t>
  </si>
  <si>
    <t>МАМИКОНЯН Артем Геннадійович</t>
  </si>
  <si>
    <t>ШИНКАРЬОВ Ярослав Олександрович</t>
  </si>
  <si>
    <t>3</t>
  </si>
  <si>
    <t>ГР-23</t>
  </si>
  <si>
    <t>Геодезія та маркшейдерська справа</t>
  </si>
  <si>
    <t>ДЖАВАДОВА Софія Ернестівна</t>
  </si>
  <si>
    <t>ОРЛОВА Анастасія Борисівна</t>
  </si>
  <si>
    <t>2</t>
  </si>
  <si>
    <t>ГР-23ск</t>
  </si>
  <si>
    <t>КНЯЗЬ Вадим Миколайович</t>
  </si>
  <si>
    <t>ЛАПЧИК Олег Олегович</t>
  </si>
  <si>
    <t>ОКУНЬ Павло Володимирович</t>
  </si>
  <si>
    <t>ГР-24</t>
  </si>
  <si>
    <t>КРАВЧЕНКО Андрій Валерійович</t>
  </si>
  <si>
    <t>ЛЕВЧУК Нікіта Володимирович</t>
  </si>
  <si>
    <t>ПОТЕБНЯ Володимир Миколайович</t>
  </si>
  <si>
    <t>САПРОНОВА Вікторія Сергіївна</t>
  </si>
  <si>
    <t>ГР-24ск</t>
  </si>
  <si>
    <t>ПЛАХОТНЮК Роман Євгенович</t>
  </si>
  <si>
    <t>САХНО Віталій Олексійович</t>
  </si>
  <si>
    <t>СУХОПАРОВ Олексій Іванович</t>
  </si>
  <si>
    <t>ТЕРЕШКО Дмитро Павлович</t>
  </si>
  <si>
    <t>ЕПА-21</t>
  </si>
  <si>
    <t>Застосування пакетів прикладних програм при моделюванні електромеханіч</t>
  </si>
  <si>
    <t>ГОРОБЕЦЬ Володимир Сергійович</t>
  </si>
  <si>
    <t>ГРИЦЕНКО Антон Олександрович</t>
  </si>
  <si>
    <t>КАРПЕКІН Дмитро Васильович</t>
  </si>
  <si>
    <t>МОСКОВИХ Олександр Олександрович</t>
  </si>
  <si>
    <t>СІДАРОК Олександр Олександрович</t>
  </si>
  <si>
    <t>ШИПОВСЬКИЙ Кирило Михайлович</t>
  </si>
  <si>
    <t>ЕПА-22</t>
  </si>
  <si>
    <t>ГАНЦОВ Богдан Дмитрович</t>
  </si>
  <si>
    <t>ГОНЧАРЕНКО Олександр Олександрович</t>
  </si>
  <si>
    <t>ОЛІЙНИК Сергій Ігорович</t>
  </si>
  <si>
    <t>ХАРКО Євгеній Іванович</t>
  </si>
  <si>
    <t>ЧИРВА Нікіта Валерійович</t>
  </si>
  <si>
    <t>ЕПА-22ск</t>
  </si>
  <si>
    <t>КОЗАЧЕНКО Микита Анатолійович</t>
  </si>
  <si>
    <t>ПОГОРЄЛОВ Владислав Сергійович</t>
  </si>
  <si>
    <t>СПАСЬКА Юлія Сергіївна</t>
  </si>
  <si>
    <t>ЧЕРВАК Альона Сергіївна</t>
  </si>
  <si>
    <t>ШИШКО Ярослав Євгенійович</t>
  </si>
  <si>
    <t>ЕПА-23</t>
  </si>
  <si>
    <t>ГУЦУ Ілля Віталійович</t>
  </si>
  <si>
    <t>ЗАДАЧІНКОВ Євген Володимирович</t>
  </si>
  <si>
    <t>КАРАЧЕНЦЕВ Сергій Олександрович</t>
  </si>
  <si>
    <t>ЕПА-23ск</t>
  </si>
  <si>
    <t>АНІСІМОВ Володимир Вікторович</t>
  </si>
  <si>
    <t>БОНДАРЕНКО Микола Андрійович</t>
  </si>
  <si>
    <t>БОРБУЛЕВИЧ Денис Сергійович</t>
  </si>
  <si>
    <t>ВЕРБИЦЬКИЙ Ілля Андрійович</t>
  </si>
  <si>
    <t>ВІННІК Іван Юрійович</t>
  </si>
  <si>
    <t>ПІНЧУК Кирило Віталійович</t>
  </si>
  <si>
    <t>ШКАФЕР Всеволод Вячеславович</t>
  </si>
  <si>
    <t>ЯКІМОВ Павло Сергійович</t>
  </si>
  <si>
    <t>ЕПА-24</t>
  </si>
  <si>
    <t>ВЕРХОЛА Василь Євгенович</t>
  </si>
  <si>
    <t>КІФЧУК Богдан Миколайович</t>
  </si>
  <si>
    <t>МАРТИНЧУК Леонід Вікторович</t>
  </si>
  <si>
    <t>МІНЧЕВ Максим Георгійович</t>
  </si>
  <si>
    <t>НІКІТІН Андрій Сергійович</t>
  </si>
  <si>
    <t>НОСИК Дмитро Сергійович</t>
  </si>
  <si>
    <t>ЕПА-24м</t>
  </si>
  <si>
    <t>Методи покращення якості електричної енергії в мережах промислових під</t>
  </si>
  <si>
    <t>БАБИЧ Микола Володимирович</t>
  </si>
  <si>
    <t>БАСТИЛЬ Дмитро Олегович</t>
  </si>
  <si>
    <t>БОНДАРЕНКО Андрій Миколайович</t>
  </si>
  <si>
    <t>ГУЗЕК Руслан Миколайович</t>
  </si>
  <si>
    <t>ІВАНОВ Антон Володимирович</t>
  </si>
  <si>
    <t>КИТАЙГОРА Максим Юрійович</t>
  </si>
  <si>
    <t>ЕПА-24ск</t>
  </si>
  <si>
    <t>АЗАДЯН Валерій Едуардович</t>
  </si>
  <si>
    <t>БЄЛОВОДОВ Олег Вікторович</t>
  </si>
  <si>
    <t>БУГРОВСЬКИЙ Віталій Максимович</t>
  </si>
  <si>
    <t>ІВАНЕНКО Ростислав Олександрович</t>
  </si>
  <si>
    <t>КІХА Євгеній Максимович</t>
  </si>
  <si>
    <t>КОЗЛОВ Олександр Олександрович</t>
  </si>
  <si>
    <t>МО-21</t>
  </si>
  <si>
    <t>Складання металургійних машин та агрегатів (курсова робота)</t>
  </si>
  <si>
    <t>Комп`ютерне проєктування елементів механічного обладнання</t>
  </si>
  <si>
    <t>Механічне обладнання аглодоменого та сталеплавильного виробництва</t>
  </si>
  <si>
    <t>Складання металургійних машин та агрегатів</t>
  </si>
  <si>
    <t>КОШКІН Сергій Віталійович</t>
  </si>
  <si>
    <t>СІВЕРІН Андрій Олександрович</t>
  </si>
  <si>
    <t>ЦИГАНКОВ Родіон Ігорович</t>
  </si>
  <si>
    <t>МО-22</t>
  </si>
  <si>
    <t>АЛЕКСАНДРОВ Тихін Анатолійович</t>
  </si>
  <si>
    <t>БОНДАРЕНКО Артем Віталійович</t>
  </si>
  <si>
    <t>ГОЛУБ Ростислав Володимирович</t>
  </si>
  <si>
    <t>КОЛОМОЄЦЬ Ростислав Ігорович</t>
  </si>
  <si>
    <t>ПЕРЕЙМИБІДА Богдан Олександрович</t>
  </si>
  <si>
    <t>ТАНАСІЄНКО Максим Вадимович</t>
  </si>
  <si>
    <t>ТІТАРЕНКО Олександр Олександрович</t>
  </si>
  <si>
    <t>7</t>
  </si>
  <si>
    <t>МО-22ск</t>
  </si>
  <si>
    <t>БОГУНЕНКО Вадим Віталійович</t>
  </si>
  <si>
    <t>ВЕРЕЩАГІНА Кристина Сергіївна</t>
  </si>
  <si>
    <t>КОРНІЄНКО Данило Олександрович</t>
  </si>
  <si>
    <t>МАЦЮРА Кирило Віталійович</t>
  </si>
  <si>
    <t>ТВЕРДОХЛІБ Дмитро Ігорович</t>
  </si>
  <si>
    <t>МТ-23</t>
  </si>
  <si>
    <t>Металознавство</t>
  </si>
  <si>
    <t>КОРОВАЙ Микола Ігорович</t>
  </si>
  <si>
    <t>КУЧЕРЕНКО Еріка Віталіївна</t>
  </si>
  <si>
    <t>МАЛОВИК Максим Олегович</t>
  </si>
  <si>
    <t>ПУШКАРЬОВА Карина Віталіївна</t>
  </si>
  <si>
    <t>РЕРІХ Артем Сергійович</t>
  </si>
  <si>
    <t>МТ-23ск</t>
  </si>
  <si>
    <t>Автоматизація виробничих процесів, мікропроцесорна техніка</t>
  </si>
  <si>
    <t>Організація технологій з підвищення якості сталі</t>
  </si>
  <si>
    <t>Основи проєктування</t>
  </si>
  <si>
    <t>БЕЗСМЕРТНА Марина Олександрівна</t>
  </si>
  <si>
    <t>БІЛІЧЕНКО Ілля Олександрович</t>
  </si>
  <si>
    <t>БОЙЧЕНКО Данило Віталійович</t>
  </si>
  <si>
    <t>ГАВРИЛЮК Данило Сергійович</t>
  </si>
  <si>
    <t>ГРИГОРЯН Юрій Павлович</t>
  </si>
  <si>
    <t>МАЛОВ Олександр Владиславович</t>
  </si>
  <si>
    <t>МАРЧИК Владислав Євгенійович</t>
  </si>
  <si>
    <t>НАГАЙЧЕНКО Владислав Сергійович</t>
  </si>
  <si>
    <t>ПОПКОВ Михайло Сергійович</t>
  </si>
  <si>
    <t>ПРАВЕДНА Ілона Євгенівна</t>
  </si>
  <si>
    <t>РЕВА Олег Миколайович</t>
  </si>
  <si>
    <t>СЕРПІТОВСЬКИЙ Гліб Володимирович</t>
  </si>
  <si>
    <t>ШЕВЧЕНКО Сергій Олексійович</t>
  </si>
  <si>
    <t>13</t>
  </si>
  <si>
    <t>МТ-24</t>
  </si>
  <si>
    <t>В’ЮННИК Артем Максимович</t>
  </si>
  <si>
    <t>ЗАРУБЕНКО Володимир Вікторович</t>
  </si>
  <si>
    <t>МАСЛЮК Денис Миколайович</t>
  </si>
  <si>
    <t>САВІНА Дарія Анатоліївна</t>
  </si>
  <si>
    <t>СІДЛОВА Анна Дмитрівна</t>
  </si>
  <si>
    <t xml:space="preserve">СМЕРКОЛЬ Артур </t>
  </si>
  <si>
    <t>МТ-24м</t>
  </si>
  <si>
    <t>Експериментальні дослідження сталеплавильних процесів</t>
  </si>
  <si>
    <t>Тепломасообмін в металургійних системах</t>
  </si>
  <si>
    <t>Експериментальні дослідження процесів обробки металів тиском</t>
  </si>
  <si>
    <t>БЕРЕГОВИЙ Дмитро Едуардович</t>
  </si>
  <si>
    <t>ГРИЦЮТА Нікіта Романович</t>
  </si>
  <si>
    <t>ДЕМИДЕНКО Сергій Віталійович</t>
  </si>
  <si>
    <t>ЛУШОВ Олександр Олексійович</t>
  </si>
  <si>
    <t>СКОРИЧЕНКО Максим Михайлович</t>
  </si>
  <si>
    <t>СОЛОМКО Андрій Сергійович</t>
  </si>
  <si>
    <t>ТОРЖЕВСЬКИЙ Євген Олександрович</t>
  </si>
  <si>
    <t>ФУГОЛЬ Ігор Андрійович</t>
  </si>
  <si>
    <t>ФУГОЛЬ Ілля Андрійович</t>
  </si>
  <si>
    <t>ЯЩУК Дмитро Вікторович</t>
  </si>
  <si>
    <t>МТ-24ск</t>
  </si>
  <si>
    <t>АБРАМОВ Роман Павлович</t>
  </si>
  <si>
    <t>БАГАЦЬКИЙ Дмитро Андрійович</t>
  </si>
  <si>
    <t>БОЧАРОВ Віктор Володимирович</t>
  </si>
  <si>
    <t>ГОРБЕНКО Віталій Валерійович</t>
  </si>
  <si>
    <t>ГОРБИК Олег Віталійович</t>
  </si>
  <si>
    <t>ДОВГИЙ Дмитро Олександрович</t>
  </si>
  <si>
    <t>КОВАЛЬОВ Олександр Ігорович</t>
  </si>
  <si>
    <t>КУЗЬМІНА Анастасія Володимирівна</t>
  </si>
  <si>
    <t>КУМЕНКО Євгенія Сергіївна</t>
  </si>
  <si>
    <t>НЕЧИПОРЕНКО Максим Миколайович</t>
  </si>
  <si>
    <t>РАДЗЕВИЛО Владислав Іванович</t>
  </si>
  <si>
    <t>РУДАК Олександр Петрович</t>
  </si>
  <si>
    <t>ХАРЧЕНКО Ілля Михайлович</t>
  </si>
  <si>
    <t>ЧМИЛЕНКО Лада Віталіївна</t>
  </si>
  <si>
    <t>14</t>
  </si>
  <si>
    <t>МЧМ-21</t>
  </si>
  <si>
    <t>Теоретичні основи процесів виплавки чавуну (курсова робота)</t>
  </si>
  <si>
    <t>Конструкція та експлуатація технологічних агрегатів доменного виробниц</t>
  </si>
  <si>
    <t>Металургійні печі та теплотехніка</t>
  </si>
  <si>
    <t>Теоретичні основи процесів виплавки чавуну</t>
  </si>
  <si>
    <t>ЗАЯЦЬ Катерина Андріївна</t>
  </si>
  <si>
    <t>КРАВЕЦЬ Єгор Олександрович</t>
  </si>
  <si>
    <t>ОТОРВІН Семен Павлович</t>
  </si>
  <si>
    <t>САВЧЕНКО Назар Віталійович</t>
  </si>
  <si>
    <t>ШУЛЬГА Андрій Олегович</t>
  </si>
  <si>
    <t>МЧМ-22</t>
  </si>
  <si>
    <t>БОЙКО Карина Владиславівна</t>
  </si>
  <si>
    <t>ГОЛОВАНЬ Назар Олексійович</t>
  </si>
  <si>
    <t>МУСІЄНКО Аліна Олександрівна</t>
  </si>
  <si>
    <t>ПАВЛОВ Владислав Сергійович</t>
  </si>
  <si>
    <t>ТОЛДАЄВ Віталій Олександрович</t>
  </si>
  <si>
    <t>УЛАНОВ Дмитро Олександрович</t>
  </si>
  <si>
    <t>МЧМ-22ск</t>
  </si>
  <si>
    <t>КІСІЛЮК Дмитро Вікторович</t>
  </si>
  <si>
    <t>НАДЕЛЬНЮК Артем Віталійович</t>
  </si>
  <si>
    <t>НІЩИК Єлісей Валерійович</t>
  </si>
  <si>
    <t>ПОЛЯКОВ Богдан Станіславович</t>
  </si>
  <si>
    <t>ПОЛЯКОВ Владислав Станіславович</t>
  </si>
  <si>
    <t>РЕНКАС Ольга Миколаївна</t>
  </si>
  <si>
    <t>ШЕВЧЕНКО Олег Євгенович</t>
  </si>
  <si>
    <t>ХТ-21</t>
  </si>
  <si>
    <t>Низько- та високотемпературна переробка палива (курсова робота)</t>
  </si>
  <si>
    <t>Низько- та високотемпературна переробка палива</t>
  </si>
  <si>
    <t>Основи наукових досліджень у галузі</t>
  </si>
  <si>
    <t>Переробка хімічних продуктів коксування</t>
  </si>
  <si>
    <t>ДОМБРОВ Роман Вадимович</t>
  </si>
  <si>
    <t>МИХАЙЛЕНКО Марина Артемівна</t>
  </si>
  <si>
    <t>ПАЩЕНКО Єлизавета Станіславівна</t>
  </si>
  <si>
    <t>ПЕДЧЕНКО Іван Олегович</t>
  </si>
  <si>
    <t>ТКАЧ Олександр Данилович</t>
  </si>
  <si>
    <t>ФЕДУНЕЦЬ Юлія Ігорівна</t>
  </si>
  <si>
    <t>ХТ-22</t>
  </si>
  <si>
    <t>Будова речовини та методи її дослідження</t>
  </si>
  <si>
    <t>Контроль та автоматизація виробничих процесів</t>
  </si>
  <si>
    <t>Поверхневі явища</t>
  </si>
  <si>
    <t>БАРАНОВ Денис Володимирович</t>
  </si>
  <si>
    <t>ГРАНКІНА Ірина Вячеславівна</t>
  </si>
  <si>
    <t>ЄФРЕМОВ Андрій Геннадійович</t>
  </si>
  <si>
    <t>КЛИМЕНКО Дмитро Вадимович</t>
  </si>
  <si>
    <t>КОВАЛЬОВА Лілія Віталіївна</t>
  </si>
  <si>
    <t>СОЛДАТЕНКО Катерина Олександрівна</t>
  </si>
  <si>
    <t>ХТ-22ск</t>
  </si>
  <si>
    <t>БЕССАРАБ Владислав Юрійович</t>
  </si>
  <si>
    <t>ГОНЧАРЕНКО Кристина Сергіївна</t>
  </si>
  <si>
    <t>КІРІЄНКО Тетяна Вадимівна</t>
  </si>
  <si>
    <t>ПАВЛЕНКО Лілія Володимирівна</t>
  </si>
  <si>
    <t>РЕВА Валерія Сергіївна</t>
  </si>
  <si>
    <t>ХТ-23</t>
  </si>
  <si>
    <t>Фізика і хімія горючих копалин</t>
  </si>
  <si>
    <t>МЕДВЄДЄВА Богдана Олександрівна</t>
  </si>
  <si>
    <t>МИЛКІНА Каріна Олександрівна</t>
  </si>
  <si>
    <t>ФІАЛКО-СМАЛЬ Євгенія Олегівна</t>
  </si>
  <si>
    <t>ХТ-23ск</t>
  </si>
  <si>
    <t>ЗУБОК Владислава Олексіївна</t>
  </si>
  <si>
    <t>ІОНОВА Юлія Володимирівна</t>
  </si>
  <si>
    <t>ПАНЧЕНКО Володимир Сергійович</t>
  </si>
  <si>
    <t>ХТ-24</t>
  </si>
  <si>
    <t>МАРТИНЧУК Георгій Вікторович</t>
  </si>
  <si>
    <t>МАТКЕВИЧ Дар`я Миколаївна</t>
  </si>
  <si>
    <t>РАДЖАБОВ Ісмаіл Масудович</t>
  </si>
  <si>
    <t>ХТ-24м</t>
  </si>
  <si>
    <t>Основи технологічного проєктування (курсовий проєкт)</t>
  </si>
  <si>
    <t>Основи технологічного проєктування</t>
  </si>
  <si>
    <t>Основи управлiння xiмiко-технологiчними процесами у виробництвi та сучаснi iнформацiйно-комунiкаційні технологiї</t>
  </si>
  <si>
    <t>АЛЕКСЄЄНКО Валентин Андрійович</t>
  </si>
  <si>
    <t>БЕСПАЛЮК Тетяна Олександрівна</t>
  </si>
  <si>
    <t>СИНЕЛЬНИКОВА Олександра Михайлівна</t>
  </si>
  <si>
    <t>СТЕЦЮК Гліб Олександрович</t>
  </si>
  <si>
    <t>ХТ-24ск</t>
  </si>
  <si>
    <t>АСТАХОВ Сергій Костянтинович</t>
  </si>
  <si>
    <t>БІЛЬКО Богдан Павлович</t>
  </si>
  <si>
    <t>КОЖЕМЯТОВ Микола Костянтинович</t>
  </si>
  <si>
    <t>МОРОДУДІН Ярослав Сергійович</t>
  </si>
  <si>
    <t>ПОДРЯДЧИКОВ Вадим Сергійович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</si>
</sst>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NewRoman"/>
    </font>
    <font>
      <b/>
      <sz val="14"/>
      <name val="TimesNewRoman"/>
    </font>
    <font>
      <b/>
      <sz val="12"/>
      <name val="TimesNewRoman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3" xfId="0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4"/>
  <sheetViews>
    <sheetView workbookViewId="0"/>
  </sheetViews>
  <sheetFormatPr defaultRowHeight="15"/>
  <cols>
    <col min="2" max="2" width="27" customWidth="1"/>
  </cols>
  <sheetData>
    <row r="2" spans="2:2" ht="63">
      <c r="B2" s="1" t="s">
        <v>0</v>
      </c>
    </row>
    <row r="3" spans="2:2">
      <c r="B3" s="2"/>
    </row>
    <row r="4" spans="2:2" ht="15.75">
      <c r="B4" s="7">
        <f>AVERAGE('АВ-21'!K13,'АВ-22'!I13,'АВ-22ск'!K18,'АВ-23'!I14,'АВ-23ск'!I20,'АВ-24'!I14,'АВ-24м'!I15,'АВ-24ск'!I13,'ГМ-23'!I17,'ГМ-23ск'!K20,'ГМ-24'!I17,'ГМ-24м'!K17,'ГМ-24ск'!I19,'ГР-22'!I12,'ГР-23'!I11,'ГР-23ск'!I12,'ГР-24'!I13,'ГР-24ск'!I13,'ЕПА-21'!K15,'ЕПА-22'!I14,'ЕПА-22ск'!K14,'ЕПА-23'!I12,'ЕПА-23ск'!I17,'ЕПА-24'!I15,'ЕПА-24м'!I15,'ЕПА-24ск'!I15,'МО-21'!K12,'МО-22'!K16,'МО-22ск'!K14,'МТ-23'!I14,'МТ-23ск'!I22,'МТ-24'!I15,'МТ-24м'!K19,'МТ-24ск'!I23,'МЧМ-21'!K14,'МЧМ-22'!I15,'МЧМ-22ск'!K16,'ХТ-21'!K15,'ХТ-22'!I15,'ХТ-22ск'!K14,'ХТ-23'!I12,'ХТ-23ск'!I12,'ХТ-24'!I12,'ХТ-24м'!K13,'ХТ-24ск'!I14,)</f>
        <v>76.813998842592596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19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85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86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88</v>
      </c>
      <c r="B7" s="9">
        <v>85</v>
      </c>
      <c r="C7" s="9">
        <v>1</v>
      </c>
      <c r="D7" s="9">
        <v>90</v>
      </c>
      <c r="E7" s="9">
        <v>1</v>
      </c>
      <c r="F7" s="9">
        <v>90</v>
      </c>
      <c r="G7" s="9">
        <v>1</v>
      </c>
      <c r="H7" s="9"/>
      <c r="I7" s="10">
        <f>IFERROR(IF(95*(B7*C7+D7*E7+F7*G7)=0,"",95*(B7*C7+D7*E7+F7*G7)/((C7+E7+G7)*100)+H7),"")</f>
        <v>83.916666666666671</v>
      </c>
    </row>
    <row r="8" spans="1:9" ht="15.75">
      <c r="A8" s="8" t="s">
        <v>87</v>
      </c>
      <c r="B8" s="9">
        <v>64</v>
      </c>
      <c r="C8" s="9">
        <v>1</v>
      </c>
      <c r="D8" s="9">
        <v>85</v>
      </c>
      <c r="E8" s="9">
        <v>1</v>
      </c>
      <c r="F8" s="9">
        <v>77</v>
      </c>
      <c r="G8" s="9">
        <v>1</v>
      </c>
      <c r="H8" s="9"/>
      <c r="I8" s="10">
        <f>IFERROR(IF(95*(B8*C8+D8*E8+F8*G8)=0,"",95*(B8*C8+D8*E8+F8*G8)/((C8+E8+G8)*100)+H8),"")</f>
        <v>71.566666666666663</v>
      </c>
    </row>
    <row r="9" spans="1:9" ht="15.75">
      <c r="A9" s="3" t="s">
        <v>89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 t="shared" ref="I9:I14" si="0">IFERROR(IF(95*(B9*C9+D9*E9+F9*G9)=0,"",95*(B9*C9+D9*E9+F9*G9)/((C9+E9+G9)*100)+H9),"")</f>
        <v/>
      </c>
    </row>
    <row r="10" spans="1:9" ht="15.75">
      <c r="A10" s="3" t="s">
        <v>90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91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92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 t="s">
        <v>93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5" t="str">
        <f t="shared" si="0"/>
        <v/>
      </c>
    </row>
    <row r="14" spans="1:9" ht="15.75">
      <c r="A14" s="3" t="s">
        <v>94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5" t="str">
        <f t="shared" si="0"/>
        <v/>
      </c>
    </row>
    <row r="15" spans="1:9" ht="15.75">
      <c r="A15" s="3"/>
      <c r="B15" s="4"/>
      <c r="C15" s="4"/>
      <c r="D15" s="4"/>
      <c r="E15" s="4"/>
      <c r="F15" s="4"/>
      <c r="G15" s="4"/>
      <c r="H15" s="4"/>
      <c r="I15" s="4"/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6" t="s">
        <v>15</v>
      </c>
      <c r="B17" s="4"/>
      <c r="C17" s="4"/>
      <c r="D17" s="4"/>
      <c r="E17" s="4"/>
      <c r="F17" s="4"/>
      <c r="G17" s="4"/>
      <c r="H17" s="4"/>
      <c r="I17" s="5">
        <f>IFERROR(AVERAGE(I7:I14),"")</f>
        <v>77.741666666666674</v>
      </c>
    </row>
    <row r="18" spans="1:9" ht="15.75">
      <c r="A18" s="3"/>
      <c r="B18" s="4"/>
      <c r="C18" s="4"/>
      <c r="D18" s="4"/>
      <c r="E18" s="4"/>
      <c r="F18" s="4"/>
      <c r="G18" s="4"/>
      <c r="H18" s="4"/>
      <c r="I18" s="4"/>
    </row>
    <row r="19" spans="1:9" ht="15.75">
      <c r="A19" s="3" t="s">
        <v>16</v>
      </c>
      <c r="B19" s="4" t="s">
        <v>95</v>
      </c>
      <c r="C19" s="4">
        <f>B19*0.4</f>
        <v>3.2</v>
      </c>
      <c r="D19" s="4"/>
      <c r="E19" s="4"/>
      <c r="F19" s="4"/>
      <c r="G19" s="4"/>
      <c r="H19" s="4"/>
      <c r="I19" s="4"/>
    </row>
  </sheetData>
  <sortState xmlns:xlrd2="http://schemas.microsoft.com/office/spreadsheetml/2017/richdata2" ref="A7:I8">
    <sortCondition descending="1" ref="I7:I8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22"/>
  <sheetViews>
    <sheetView topLeftCell="A3" workbookViewId="0">
      <selection activeCell="K10" sqref="K10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96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97</v>
      </c>
      <c r="C5" s="18"/>
      <c r="D5" s="14" t="s">
        <v>98</v>
      </c>
      <c r="E5" s="18"/>
      <c r="F5" s="14" t="s">
        <v>99</v>
      </c>
      <c r="G5" s="18"/>
      <c r="H5" s="14" t="s">
        <v>100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109</v>
      </c>
      <c r="B7" s="9">
        <v>82</v>
      </c>
      <c r="C7" s="9">
        <v>1</v>
      </c>
      <c r="D7" s="9">
        <v>86</v>
      </c>
      <c r="E7" s="9">
        <v>1</v>
      </c>
      <c r="F7" s="9">
        <v>85</v>
      </c>
      <c r="G7" s="9">
        <v>1</v>
      </c>
      <c r="H7" s="9">
        <v>82</v>
      </c>
      <c r="I7" s="9">
        <v>1</v>
      </c>
      <c r="J7" s="9"/>
      <c r="K7" s="10">
        <f t="shared" ref="K7:K17" si="0">IFERROR(IF(95*(B7*C7+D7*E7+F7*G7+H7*I7)=0,"",95*(B7*C7+D7*E7+F7*G7+H7*I7)/((C7+E7+G7+I7)*100)+J7),"")</f>
        <v>79.5625</v>
      </c>
    </row>
    <row r="8" spans="1:11" ht="15.75">
      <c r="A8" s="8" t="s">
        <v>110</v>
      </c>
      <c r="B8" s="9">
        <v>80</v>
      </c>
      <c r="C8" s="9">
        <v>1</v>
      </c>
      <c r="D8" s="9">
        <v>80</v>
      </c>
      <c r="E8" s="9">
        <v>1</v>
      </c>
      <c r="F8" s="9">
        <v>80</v>
      </c>
      <c r="G8" s="9">
        <v>1</v>
      </c>
      <c r="H8" s="9">
        <v>80</v>
      </c>
      <c r="I8" s="9">
        <v>1</v>
      </c>
      <c r="J8" s="9"/>
      <c r="K8" s="10">
        <f t="shared" si="0"/>
        <v>76</v>
      </c>
    </row>
    <row r="9" spans="1:11" ht="15.75">
      <c r="A9" s="8" t="s">
        <v>102</v>
      </c>
      <c r="B9" s="9">
        <v>75</v>
      </c>
      <c r="C9" s="9">
        <v>1</v>
      </c>
      <c r="D9" s="9">
        <v>72</v>
      </c>
      <c r="E9" s="9">
        <v>1</v>
      </c>
      <c r="F9" s="9">
        <v>73</v>
      </c>
      <c r="G9" s="9">
        <v>1</v>
      </c>
      <c r="H9" s="9">
        <v>71</v>
      </c>
      <c r="I9" s="9">
        <v>1</v>
      </c>
      <c r="J9" s="9"/>
      <c r="K9" s="10">
        <f t="shared" si="0"/>
        <v>69.112499999999997</v>
      </c>
    </row>
    <row r="10" spans="1:11" ht="15.75">
      <c r="A10" s="8" t="s">
        <v>107</v>
      </c>
      <c r="B10" s="9">
        <v>74</v>
      </c>
      <c r="C10" s="9">
        <v>1</v>
      </c>
      <c r="D10" s="9">
        <v>73</v>
      </c>
      <c r="E10" s="9">
        <v>1</v>
      </c>
      <c r="F10" s="9">
        <v>72</v>
      </c>
      <c r="G10" s="9">
        <v>1</v>
      </c>
      <c r="H10" s="9">
        <v>71</v>
      </c>
      <c r="I10" s="9">
        <v>1</v>
      </c>
      <c r="J10" s="9"/>
      <c r="K10" s="10">
        <f t="shared" si="0"/>
        <v>68.875</v>
      </c>
    </row>
    <row r="11" spans="1:11" ht="15.75">
      <c r="A11" s="3" t="s">
        <v>103</v>
      </c>
      <c r="B11" s="4">
        <v>73</v>
      </c>
      <c r="C11" s="4">
        <v>1</v>
      </c>
      <c r="D11" s="4">
        <v>68</v>
      </c>
      <c r="E11" s="4">
        <v>1</v>
      </c>
      <c r="F11" s="4">
        <v>68</v>
      </c>
      <c r="G11" s="4">
        <v>1</v>
      </c>
      <c r="H11" s="4">
        <v>68</v>
      </c>
      <c r="I11" s="4">
        <v>1</v>
      </c>
      <c r="J11" s="4"/>
      <c r="K11" s="5">
        <f t="shared" si="0"/>
        <v>65.787499999999994</v>
      </c>
    </row>
    <row r="12" spans="1:11" ht="15.75">
      <c r="A12" s="3" t="s">
        <v>101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 t="shared" si="0"/>
        <v/>
      </c>
    </row>
    <row r="13" spans="1:11" ht="15.75">
      <c r="A13" s="3" t="s">
        <v>104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4">
        <v>1</v>
      </c>
      <c r="J13" s="4"/>
      <c r="K13" s="5" t="str">
        <f t="shared" si="0"/>
        <v/>
      </c>
    </row>
    <row r="14" spans="1:11" ht="15.75">
      <c r="A14" s="3" t="s">
        <v>105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4">
        <v>1</v>
      </c>
      <c r="J14" s="4"/>
      <c r="K14" s="5" t="str">
        <f t="shared" si="0"/>
        <v/>
      </c>
    </row>
    <row r="15" spans="1:11" ht="15.75">
      <c r="A15" s="3" t="s">
        <v>106</v>
      </c>
      <c r="B15" s="4"/>
      <c r="C15" s="4">
        <v>1</v>
      </c>
      <c r="D15" s="4"/>
      <c r="E15" s="4">
        <v>1</v>
      </c>
      <c r="F15" s="4"/>
      <c r="G15" s="4">
        <v>1</v>
      </c>
      <c r="H15" s="4"/>
      <c r="I15" s="4">
        <v>1</v>
      </c>
      <c r="J15" s="4"/>
      <c r="K15" s="5" t="str">
        <f t="shared" si="0"/>
        <v/>
      </c>
    </row>
    <row r="16" spans="1:11" ht="15.75">
      <c r="A16" s="3" t="s">
        <v>108</v>
      </c>
      <c r="B16" s="4"/>
      <c r="C16" s="4">
        <v>1</v>
      </c>
      <c r="D16" s="4"/>
      <c r="E16" s="4">
        <v>1</v>
      </c>
      <c r="F16" s="4"/>
      <c r="G16" s="4">
        <v>1</v>
      </c>
      <c r="H16" s="4"/>
      <c r="I16" s="4">
        <v>1</v>
      </c>
      <c r="J16" s="4"/>
      <c r="K16" s="5" t="str">
        <f t="shared" si="0"/>
        <v/>
      </c>
    </row>
    <row r="17" spans="1:11" ht="15.75">
      <c r="A17" s="3" t="s">
        <v>111</v>
      </c>
      <c r="B17" s="4"/>
      <c r="C17" s="4">
        <v>1</v>
      </c>
      <c r="D17" s="4"/>
      <c r="E17" s="4">
        <v>1</v>
      </c>
      <c r="F17" s="4"/>
      <c r="G17" s="4">
        <v>1</v>
      </c>
      <c r="H17" s="4"/>
      <c r="I17" s="4">
        <v>1</v>
      </c>
      <c r="J17" s="4"/>
      <c r="K17" s="5" t="str">
        <f t="shared" si="0"/>
        <v/>
      </c>
    </row>
    <row r="18" spans="1:11" ht="15.7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7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.75">
      <c r="A20" s="6" t="s">
        <v>15</v>
      </c>
      <c r="B20" s="4"/>
      <c r="C20" s="4"/>
      <c r="D20" s="4"/>
      <c r="E20" s="4"/>
      <c r="F20" s="4"/>
      <c r="G20" s="4"/>
      <c r="H20" s="4"/>
      <c r="I20" s="4"/>
      <c r="J20" s="4"/>
      <c r="K20" s="5">
        <f>IFERROR(AVERAGE(K7:K17),"")</f>
        <v>71.867499999999993</v>
      </c>
    </row>
    <row r="21" spans="1:11" ht="15.7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.75">
      <c r="A22" s="3" t="s">
        <v>16</v>
      </c>
      <c r="B22" s="4" t="s">
        <v>59</v>
      </c>
      <c r="C22" s="4">
        <f>B22*0.4</f>
        <v>4.4000000000000004</v>
      </c>
      <c r="D22" s="4"/>
      <c r="E22" s="4"/>
      <c r="F22" s="4"/>
      <c r="G22" s="4"/>
      <c r="H22" s="4"/>
      <c r="I22" s="4"/>
      <c r="J22" s="4"/>
      <c r="K22" s="4"/>
    </row>
  </sheetData>
  <sortState xmlns:xlrd2="http://schemas.microsoft.com/office/spreadsheetml/2017/richdata2" ref="A7:K11">
    <sortCondition descending="1" ref="K7:K11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19"/>
  <sheetViews>
    <sheetView topLeftCell="A4" workbookViewId="0">
      <selection activeCell="I7" sqref="I7:I9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112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61</v>
      </c>
      <c r="C5" s="18"/>
      <c r="D5" s="14" t="s">
        <v>62</v>
      </c>
      <c r="E5" s="18"/>
      <c r="F5" s="14" t="s">
        <v>63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114</v>
      </c>
      <c r="B7" s="9">
        <v>75</v>
      </c>
      <c r="C7" s="9">
        <v>1</v>
      </c>
      <c r="D7" s="9">
        <v>77</v>
      </c>
      <c r="E7" s="9">
        <v>1</v>
      </c>
      <c r="F7" s="9">
        <v>85</v>
      </c>
      <c r="G7" s="9">
        <v>1</v>
      </c>
      <c r="H7" s="9"/>
      <c r="I7" s="10">
        <f t="shared" ref="I7:I14" si="0">IFERROR(IF(95*(B7*C7+D7*E7+F7*G7)=0,"",95*(B7*C7+D7*E7+F7*G7)/((C7+E7+G7)*100)+H7),"")</f>
        <v>75.05</v>
      </c>
    </row>
    <row r="8" spans="1:9" ht="15.75">
      <c r="A8" s="8" t="s">
        <v>117</v>
      </c>
      <c r="B8" s="9">
        <v>75</v>
      </c>
      <c r="C8" s="9">
        <v>1</v>
      </c>
      <c r="D8" s="9">
        <v>73</v>
      </c>
      <c r="E8" s="9">
        <v>1</v>
      </c>
      <c r="F8" s="9">
        <v>75</v>
      </c>
      <c r="G8" s="9">
        <v>1</v>
      </c>
      <c r="H8" s="9"/>
      <c r="I8" s="10">
        <f t="shared" si="0"/>
        <v>70.61666666666666</v>
      </c>
    </row>
    <row r="9" spans="1:9" ht="15.75">
      <c r="A9" s="8" t="s">
        <v>118</v>
      </c>
      <c r="B9" s="9">
        <v>70</v>
      </c>
      <c r="C9" s="9">
        <v>1</v>
      </c>
      <c r="D9" s="9">
        <v>70</v>
      </c>
      <c r="E9" s="9">
        <v>1</v>
      </c>
      <c r="F9" s="9">
        <v>76</v>
      </c>
      <c r="G9" s="9">
        <v>1</v>
      </c>
      <c r="H9" s="9"/>
      <c r="I9" s="10">
        <f t="shared" si="0"/>
        <v>68.400000000000006</v>
      </c>
    </row>
    <row r="10" spans="1:9" ht="15.75">
      <c r="A10" s="3" t="s">
        <v>115</v>
      </c>
      <c r="B10" s="4">
        <v>72</v>
      </c>
      <c r="C10" s="4">
        <v>1</v>
      </c>
      <c r="D10" s="4">
        <v>70</v>
      </c>
      <c r="E10" s="4">
        <v>1</v>
      </c>
      <c r="F10" s="4">
        <v>73</v>
      </c>
      <c r="G10" s="4">
        <v>1</v>
      </c>
      <c r="H10" s="4"/>
      <c r="I10" s="5">
        <f t="shared" si="0"/>
        <v>68.083333333333329</v>
      </c>
    </row>
    <row r="11" spans="1:9" ht="15.75">
      <c r="A11" s="3" t="s">
        <v>113</v>
      </c>
      <c r="B11" s="4">
        <v>72</v>
      </c>
      <c r="C11" s="4">
        <v>1</v>
      </c>
      <c r="D11" s="4">
        <v>70</v>
      </c>
      <c r="E11" s="4">
        <v>1</v>
      </c>
      <c r="F11" s="4">
        <v>70</v>
      </c>
      <c r="G11" s="4">
        <v>1</v>
      </c>
      <c r="H11" s="4"/>
      <c r="I11" s="5">
        <f t="shared" si="0"/>
        <v>67.13333333333334</v>
      </c>
    </row>
    <row r="12" spans="1:9" ht="15.75">
      <c r="A12" s="3" t="s">
        <v>120</v>
      </c>
      <c r="B12" s="4">
        <v>70</v>
      </c>
      <c r="C12" s="4">
        <v>1</v>
      </c>
      <c r="D12" s="4">
        <v>70</v>
      </c>
      <c r="E12" s="4">
        <v>1</v>
      </c>
      <c r="F12" s="4">
        <v>70</v>
      </c>
      <c r="G12" s="4">
        <v>1</v>
      </c>
      <c r="H12" s="4"/>
      <c r="I12" s="5">
        <f t="shared" si="0"/>
        <v>66.5</v>
      </c>
    </row>
    <row r="13" spans="1:9" ht="15.75">
      <c r="A13" s="3" t="s">
        <v>119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5" t="str">
        <f t="shared" si="0"/>
        <v/>
      </c>
    </row>
    <row r="14" spans="1:9" ht="15.75">
      <c r="A14" s="3" t="s">
        <v>116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5" t="str">
        <f t="shared" si="0"/>
        <v/>
      </c>
    </row>
    <row r="15" spans="1:9" ht="15.75">
      <c r="A15" s="3"/>
      <c r="B15" s="4"/>
      <c r="C15" s="4"/>
      <c r="D15" s="4"/>
      <c r="E15" s="4"/>
      <c r="F15" s="4"/>
      <c r="G15" s="4"/>
      <c r="H15" s="4"/>
      <c r="I15" s="4"/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6" t="s">
        <v>15</v>
      </c>
      <c r="B17" s="4"/>
      <c r="C17" s="4"/>
      <c r="D17" s="4"/>
      <c r="E17" s="4"/>
      <c r="F17" s="4"/>
      <c r="G17" s="4"/>
      <c r="H17" s="4"/>
      <c r="I17" s="5">
        <f>IFERROR(AVERAGE(I7:I14),"")</f>
        <v>69.297222222222217</v>
      </c>
    </row>
    <row r="18" spans="1:9" ht="15.75">
      <c r="A18" s="3"/>
      <c r="B18" s="4"/>
      <c r="C18" s="4"/>
      <c r="D18" s="4"/>
      <c r="E18" s="4"/>
      <c r="F18" s="4"/>
      <c r="G18" s="4"/>
      <c r="H18" s="4"/>
      <c r="I18" s="4"/>
    </row>
    <row r="19" spans="1:9" ht="15.75">
      <c r="A19" s="3" t="s">
        <v>16</v>
      </c>
      <c r="B19" s="4" t="s">
        <v>95</v>
      </c>
      <c r="C19" s="4">
        <f>B19*0.4</f>
        <v>3.2</v>
      </c>
      <c r="D19" s="4"/>
      <c r="E19" s="4"/>
      <c r="F19" s="4"/>
      <c r="G19" s="4"/>
      <c r="H19" s="4"/>
      <c r="I19" s="4"/>
    </row>
  </sheetData>
  <sortState xmlns:xlrd2="http://schemas.microsoft.com/office/spreadsheetml/2017/richdata2" ref="A7:I12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workbookViewId="0">
      <selection activeCell="K7" sqref="K7:K9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121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122</v>
      </c>
      <c r="C5" s="18"/>
      <c r="D5" s="14" t="s">
        <v>123</v>
      </c>
      <c r="E5" s="18"/>
      <c r="F5" s="14" t="s">
        <v>124</v>
      </c>
      <c r="G5" s="18"/>
      <c r="H5" s="14" t="s">
        <v>71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130</v>
      </c>
      <c r="B7" s="9">
        <v>95</v>
      </c>
      <c r="C7" s="9">
        <v>1</v>
      </c>
      <c r="D7" s="9">
        <v>95</v>
      </c>
      <c r="E7" s="9">
        <v>1</v>
      </c>
      <c r="F7" s="9">
        <v>96</v>
      </c>
      <c r="G7" s="9">
        <v>1</v>
      </c>
      <c r="H7" s="9">
        <v>95</v>
      </c>
      <c r="I7" s="9">
        <v>1</v>
      </c>
      <c r="J7" s="9"/>
      <c r="K7" s="10">
        <f t="shared" ref="K7:K14" si="0">IFERROR(IF(95*(B7*C7+D7*E7+F7*G7+H7*I7)=0,"",95*(B7*C7+D7*E7+F7*G7+H7*I7)/((C7+E7+G7+I7)*100)+J7),"")</f>
        <v>90.487499999999997</v>
      </c>
    </row>
    <row r="8" spans="1:11" ht="15.75">
      <c r="A8" s="8" t="s">
        <v>125</v>
      </c>
      <c r="B8" s="9">
        <v>85</v>
      </c>
      <c r="C8" s="9">
        <v>1</v>
      </c>
      <c r="D8" s="9">
        <v>85</v>
      </c>
      <c r="E8" s="9">
        <v>1</v>
      </c>
      <c r="F8" s="9">
        <v>83</v>
      </c>
      <c r="G8" s="9">
        <v>1</v>
      </c>
      <c r="H8" s="9">
        <v>84</v>
      </c>
      <c r="I8" s="9">
        <v>1</v>
      </c>
      <c r="J8" s="9"/>
      <c r="K8" s="10">
        <f t="shared" si="0"/>
        <v>80.037499999999994</v>
      </c>
    </row>
    <row r="9" spans="1:11" ht="15.75">
      <c r="A9" s="8" t="s">
        <v>127</v>
      </c>
      <c r="B9" s="9">
        <v>72</v>
      </c>
      <c r="C9" s="9">
        <v>1</v>
      </c>
      <c r="D9" s="9">
        <v>72</v>
      </c>
      <c r="E9" s="9">
        <v>1</v>
      </c>
      <c r="F9" s="9">
        <v>70</v>
      </c>
      <c r="G9" s="9">
        <v>1</v>
      </c>
      <c r="H9" s="9">
        <v>71</v>
      </c>
      <c r="I9" s="9">
        <v>1</v>
      </c>
      <c r="J9" s="9"/>
      <c r="K9" s="10">
        <f t="shared" si="0"/>
        <v>67.6875</v>
      </c>
    </row>
    <row r="10" spans="1:11" ht="15.75">
      <c r="A10" s="3" t="s">
        <v>132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 t="shared" si="0"/>
        <v/>
      </c>
    </row>
    <row r="11" spans="1:11" ht="15.75">
      <c r="A11" s="3" t="s">
        <v>131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 t="shared" si="0"/>
        <v/>
      </c>
    </row>
    <row r="12" spans="1:11" ht="15.75">
      <c r="A12" s="3" t="s">
        <v>129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 t="shared" si="0"/>
        <v/>
      </c>
    </row>
    <row r="13" spans="1:11" ht="15.75">
      <c r="A13" s="3" t="s">
        <v>128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4">
        <v>1</v>
      </c>
      <c r="J13" s="4"/>
      <c r="K13" s="5" t="str">
        <f t="shared" si="0"/>
        <v/>
      </c>
    </row>
    <row r="14" spans="1:11" ht="15.75">
      <c r="A14" s="3" t="s">
        <v>126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4">
        <v>1</v>
      </c>
      <c r="J14" s="4"/>
      <c r="K14" s="5" t="str">
        <f t="shared" si="0"/>
        <v/>
      </c>
    </row>
    <row r="15" spans="1:11" ht="15.7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75">
      <c r="A17" s="6" t="s">
        <v>15</v>
      </c>
      <c r="B17" s="4"/>
      <c r="C17" s="4"/>
      <c r="D17" s="4"/>
      <c r="E17" s="4"/>
      <c r="F17" s="4"/>
      <c r="G17" s="4"/>
      <c r="H17" s="4"/>
      <c r="I17" s="4"/>
      <c r="J17" s="4"/>
      <c r="K17" s="5">
        <f>IFERROR(AVERAGE(K7:K14),"")</f>
        <v>79.404166666666654</v>
      </c>
    </row>
    <row r="18" spans="1:11" ht="15.7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75">
      <c r="A19" s="3" t="s">
        <v>16</v>
      </c>
      <c r="B19" s="4" t="s">
        <v>95</v>
      </c>
      <c r="C19" s="4">
        <f>B19*0.4</f>
        <v>3.2</v>
      </c>
      <c r="D19" s="4"/>
      <c r="E19" s="4"/>
      <c r="F19" s="4"/>
      <c r="G19" s="4"/>
      <c r="H19" s="4"/>
      <c r="I19" s="4"/>
      <c r="J19" s="4"/>
      <c r="K19" s="4"/>
    </row>
  </sheetData>
  <sortState xmlns:xlrd2="http://schemas.microsoft.com/office/spreadsheetml/2017/richdata2" ref="A7:K9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21"/>
  <sheetViews>
    <sheetView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133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86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138</v>
      </c>
      <c r="B7" s="9">
        <v>77</v>
      </c>
      <c r="C7" s="9">
        <v>1</v>
      </c>
      <c r="D7" s="9">
        <v>80</v>
      </c>
      <c r="E7" s="9">
        <v>1</v>
      </c>
      <c r="F7" s="9">
        <v>80</v>
      </c>
      <c r="G7" s="9">
        <v>1</v>
      </c>
      <c r="H7" s="9"/>
      <c r="I7" s="10">
        <f t="shared" ref="I7:I16" si="0">IFERROR(IF(95*(B7*C7+D7*E7+F7*G7)=0,"",95*(B7*C7+D7*E7+F7*G7)/((C7+E7+G7)*100)+H7),"")</f>
        <v>75.05</v>
      </c>
    </row>
    <row r="8" spans="1:9" ht="15.75">
      <c r="A8" s="8" t="s">
        <v>137</v>
      </c>
      <c r="B8" s="9">
        <v>72</v>
      </c>
      <c r="C8" s="9">
        <v>1</v>
      </c>
      <c r="D8" s="9">
        <v>77</v>
      </c>
      <c r="E8" s="9">
        <v>1</v>
      </c>
      <c r="F8" s="9">
        <v>79</v>
      </c>
      <c r="G8" s="9">
        <v>1</v>
      </c>
      <c r="H8" s="9"/>
      <c r="I8" s="10">
        <f t="shared" si="0"/>
        <v>72.2</v>
      </c>
    </row>
    <row r="9" spans="1:9" ht="15.75">
      <c r="A9" s="3" t="s">
        <v>134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 t="shared" si="0"/>
        <v/>
      </c>
    </row>
    <row r="10" spans="1:9" ht="15.75">
      <c r="A10" s="3" t="s">
        <v>135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136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139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 t="s">
        <v>140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5" t="str">
        <f t="shared" si="0"/>
        <v/>
      </c>
    </row>
    <row r="14" spans="1:9" ht="15.75">
      <c r="A14" s="3" t="s">
        <v>141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5" t="str">
        <f t="shared" si="0"/>
        <v/>
      </c>
    </row>
    <row r="15" spans="1:9" ht="15.75">
      <c r="A15" s="3" t="s">
        <v>142</v>
      </c>
      <c r="B15" s="4"/>
      <c r="C15" s="4">
        <v>1</v>
      </c>
      <c r="D15" s="4"/>
      <c r="E15" s="4">
        <v>1</v>
      </c>
      <c r="F15" s="4"/>
      <c r="G15" s="4">
        <v>1</v>
      </c>
      <c r="H15" s="4"/>
      <c r="I15" s="5" t="str">
        <f t="shared" si="0"/>
        <v/>
      </c>
    </row>
    <row r="16" spans="1:9" ht="15.75">
      <c r="A16" s="3" t="s">
        <v>143</v>
      </c>
      <c r="B16" s="4"/>
      <c r="C16" s="4">
        <v>1</v>
      </c>
      <c r="D16" s="4"/>
      <c r="E16" s="4">
        <v>1</v>
      </c>
      <c r="F16" s="4"/>
      <c r="G16" s="4">
        <v>1</v>
      </c>
      <c r="H16" s="4"/>
      <c r="I16" s="5" t="str">
        <f t="shared" si="0"/>
        <v/>
      </c>
    </row>
    <row r="17" spans="1:9" ht="15.75">
      <c r="A17" s="3"/>
      <c r="B17" s="4"/>
      <c r="C17" s="4"/>
      <c r="D17" s="4"/>
      <c r="E17" s="4"/>
      <c r="F17" s="4"/>
      <c r="G17" s="4"/>
      <c r="H17" s="4"/>
      <c r="I17" s="4"/>
    </row>
    <row r="18" spans="1:9" ht="15.75">
      <c r="A18" s="3"/>
      <c r="B18" s="4"/>
      <c r="C18" s="4"/>
      <c r="D18" s="4"/>
      <c r="E18" s="4"/>
      <c r="F18" s="4"/>
      <c r="G18" s="4"/>
      <c r="H18" s="4"/>
      <c r="I18" s="4"/>
    </row>
    <row r="19" spans="1:9" ht="15.75">
      <c r="A19" s="6" t="s">
        <v>15</v>
      </c>
      <c r="B19" s="4"/>
      <c r="C19" s="4"/>
      <c r="D19" s="4"/>
      <c r="E19" s="4"/>
      <c r="F19" s="4"/>
      <c r="G19" s="4"/>
      <c r="H19" s="4"/>
      <c r="I19" s="5">
        <f>IFERROR(AVERAGE(I7:I16),"")</f>
        <v>73.625</v>
      </c>
    </row>
    <row r="20" spans="1:9" ht="15.75">
      <c r="A20" s="3"/>
      <c r="B20" s="4"/>
      <c r="C20" s="4"/>
      <c r="D20" s="4"/>
      <c r="E20" s="4"/>
      <c r="F20" s="4"/>
      <c r="G20" s="4"/>
      <c r="H20" s="4"/>
      <c r="I20" s="4"/>
    </row>
    <row r="21" spans="1:9" ht="15.75">
      <c r="A21" s="3" t="s">
        <v>16</v>
      </c>
      <c r="B21" s="4" t="s">
        <v>144</v>
      </c>
      <c r="C21" s="4">
        <f>B21*0.4</f>
        <v>4</v>
      </c>
      <c r="D21" s="4"/>
      <c r="E21" s="4"/>
      <c r="F21" s="4"/>
      <c r="G21" s="4"/>
      <c r="H21" s="4"/>
      <c r="I21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145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146</v>
      </c>
      <c r="C5" s="18"/>
      <c r="D5" s="14" t="s">
        <v>147</v>
      </c>
      <c r="E5" s="18"/>
      <c r="F5" s="14" t="s">
        <v>148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150</v>
      </c>
      <c r="B7" s="9">
        <v>76</v>
      </c>
      <c r="C7" s="9">
        <v>1</v>
      </c>
      <c r="D7" s="9">
        <v>80</v>
      </c>
      <c r="E7" s="9">
        <v>1</v>
      </c>
      <c r="F7" s="9">
        <v>76</v>
      </c>
      <c r="G7" s="9">
        <v>1</v>
      </c>
      <c r="H7" s="9"/>
      <c r="I7" s="10">
        <f>IFERROR(IF(95*(B7*C7+D7*E7+F7*G7)=0,"",95*(B7*C7+D7*E7+F7*G7)/((C7+E7+G7)*100)+H7),"")</f>
        <v>73.466666666666669</v>
      </c>
    </row>
    <row r="8" spans="1:9" ht="15.75">
      <c r="A8" s="3" t="s">
        <v>149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75">
      <c r="A9" s="3" t="s">
        <v>151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6" t="s">
        <v>15</v>
      </c>
      <c r="B12" s="4"/>
      <c r="C12" s="4"/>
      <c r="D12" s="4"/>
      <c r="E12" s="4"/>
      <c r="F12" s="4"/>
      <c r="G12" s="4"/>
      <c r="H12" s="4"/>
      <c r="I12" s="5">
        <f>IFERROR(AVERAGE(I7:I9),"")</f>
        <v>73.466666666666669</v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 t="s">
        <v>16</v>
      </c>
      <c r="B14" s="4" t="s">
        <v>152</v>
      </c>
      <c r="C14" s="4">
        <f>B14*0.4</f>
        <v>1.2000000000000002</v>
      </c>
      <c r="D14" s="4"/>
      <c r="E14" s="4"/>
      <c r="F14" s="4"/>
      <c r="G14" s="4"/>
      <c r="H14" s="4"/>
      <c r="I14" s="4"/>
    </row>
  </sheetData>
  <sortState xmlns:xlrd2="http://schemas.microsoft.com/office/spreadsheetml/2017/richdata2" ref="A7:I9">
    <sortCondition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13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153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154</v>
      </c>
      <c r="E5" s="18"/>
      <c r="F5" s="14" t="s">
        <v>39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155</v>
      </c>
      <c r="B7" s="9">
        <v>90</v>
      </c>
      <c r="C7" s="9">
        <v>1</v>
      </c>
      <c r="D7" s="9">
        <v>95</v>
      </c>
      <c r="E7" s="9">
        <v>1</v>
      </c>
      <c r="F7" s="9">
        <v>97</v>
      </c>
      <c r="G7" s="9">
        <v>1</v>
      </c>
      <c r="H7" s="9">
        <v>1</v>
      </c>
      <c r="I7" s="10">
        <f>IFERROR(IF(95*(B7*C7+D7*E7+F7*G7)=0,"",95*(B7*C7+D7*E7+F7*G7)/((C7+E7+G7)*100)+H7),"")</f>
        <v>90.3</v>
      </c>
    </row>
    <row r="8" spans="1:9" ht="15.75">
      <c r="A8" s="3" t="s">
        <v>156</v>
      </c>
      <c r="B8" s="4">
        <v>85</v>
      </c>
      <c r="C8" s="4">
        <v>1</v>
      </c>
      <c r="D8" s="4">
        <v>95</v>
      </c>
      <c r="E8" s="4">
        <v>1</v>
      </c>
      <c r="F8" s="4">
        <v>80</v>
      </c>
      <c r="G8" s="4">
        <v>1</v>
      </c>
      <c r="H8" s="4"/>
      <c r="I8" s="5">
        <f>IFERROR(IF(95*(B8*C8+D8*E8+F8*G8)=0,"",95*(B8*C8+D8*E8+F8*G8)/((C8+E8+G8)*100)+H8),"")</f>
        <v>82.333333333333329</v>
      </c>
    </row>
    <row r="9" spans="1:9" ht="15.75">
      <c r="A9" s="3"/>
      <c r="B9" s="4"/>
      <c r="C9" s="4"/>
      <c r="D9" s="4"/>
      <c r="E9" s="4"/>
      <c r="F9" s="4"/>
      <c r="G9" s="4"/>
      <c r="H9" s="4"/>
      <c r="I9" s="4"/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6" t="s">
        <v>15</v>
      </c>
      <c r="B11" s="4"/>
      <c r="C11" s="4"/>
      <c r="D11" s="4"/>
      <c r="E11" s="4"/>
      <c r="F11" s="4"/>
      <c r="G11" s="4"/>
      <c r="H11" s="4"/>
      <c r="I11" s="5">
        <f>IFERROR(AVERAGE(I7:I8),"")</f>
        <v>86.316666666666663</v>
      </c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3" t="s">
        <v>16</v>
      </c>
      <c r="B13" s="4" t="s">
        <v>157</v>
      </c>
      <c r="C13" s="4">
        <f>B13*0.4</f>
        <v>0.8</v>
      </c>
      <c r="D13" s="4"/>
      <c r="E13" s="4"/>
      <c r="F13" s="4"/>
      <c r="G13" s="4"/>
      <c r="H13" s="4"/>
      <c r="I13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I14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158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146</v>
      </c>
      <c r="C5" s="18"/>
      <c r="D5" s="14" t="s">
        <v>147</v>
      </c>
      <c r="E5" s="18"/>
      <c r="F5" s="14" t="s">
        <v>148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159</v>
      </c>
      <c r="B7" s="9">
        <v>81</v>
      </c>
      <c r="C7" s="9">
        <v>1</v>
      </c>
      <c r="D7" s="9">
        <v>80</v>
      </c>
      <c r="E7" s="9">
        <v>1</v>
      </c>
      <c r="F7" s="9">
        <v>90</v>
      </c>
      <c r="G7" s="9">
        <v>1</v>
      </c>
      <c r="H7" s="9"/>
      <c r="I7" s="10">
        <f>IFERROR(IF(95*(B7*C7+D7*E7+F7*G7)=0,"",95*(B7*C7+D7*E7+F7*G7)/((C7+E7+G7)*100)+H7),"")</f>
        <v>79.483333333333334</v>
      </c>
    </row>
    <row r="8" spans="1:9" ht="15.75">
      <c r="A8" s="3" t="s">
        <v>161</v>
      </c>
      <c r="B8" s="4">
        <v>71</v>
      </c>
      <c r="C8" s="4">
        <v>1</v>
      </c>
      <c r="D8" s="4">
        <v>70</v>
      </c>
      <c r="E8" s="4">
        <v>1</v>
      </c>
      <c r="F8" s="4">
        <v>78</v>
      </c>
      <c r="G8" s="4">
        <v>1</v>
      </c>
      <c r="H8" s="4"/>
      <c r="I8" s="5">
        <f>IFERROR(IF(95*(B8*C8+D8*E8+F8*G8)=0,"",95*(B8*C8+D8*E8+F8*G8)/((C8+E8+G8)*100)+H8),"")</f>
        <v>69.349999999999994</v>
      </c>
    </row>
    <row r="9" spans="1:9" ht="15.75">
      <c r="A9" s="3" t="s">
        <v>160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6" t="s">
        <v>15</v>
      </c>
      <c r="B12" s="4"/>
      <c r="C12" s="4"/>
      <c r="D12" s="4"/>
      <c r="E12" s="4"/>
      <c r="F12" s="4"/>
      <c r="G12" s="4"/>
      <c r="H12" s="4"/>
      <c r="I12" s="5">
        <f>IFERROR(AVERAGE(I7:I9),"")</f>
        <v>74.416666666666657</v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 t="s">
        <v>16</v>
      </c>
      <c r="B14" s="4" t="s">
        <v>152</v>
      </c>
      <c r="C14" s="4">
        <f>B14*0.4</f>
        <v>1.2000000000000002</v>
      </c>
      <c r="D14" s="4"/>
      <c r="E14" s="4"/>
      <c r="F14" s="4"/>
      <c r="G14" s="4"/>
      <c r="H14" s="4"/>
      <c r="I14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15"/>
  <sheetViews>
    <sheetView workbookViewId="0"/>
  </sheetViews>
  <sheetFormatPr defaultRowHeight="15"/>
  <cols>
    <col min="1" max="1" width="47" customWidth="1"/>
    <col min="9" max="9" width="15" customWidth="1"/>
  </cols>
  <sheetData>
    <row r="2" spans="1:9">
      <c r="A2" s="16" t="s">
        <v>162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61</v>
      </c>
      <c r="C5" s="18"/>
      <c r="D5" s="14" t="s">
        <v>62</v>
      </c>
      <c r="E5" s="18"/>
      <c r="F5" s="14" t="s">
        <v>63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3" t="s">
        <v>163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75">
      <c r="A8" s="3" t="s">
        <v>164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75">
      <c r="A9" s="3" t="s">
        <v>165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166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6" t="s">
        <v>15</v>
      </c>
      <c r="B13" s="4"/>
      <c r="C13" s="4"/>
      <c r="D13" s="4"/>
      <c r="E13" s="4"/>
      <c r="F13" s="4"/>
      <c r="G13" s="4"/>
      <c r="H13" s="4"/>
      <c r="I13" s="5" t="str">
        <f>IFERROR(AVERAGE(I7:I10),"")</f>
        <v/>
      </c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3" t="s">
        <v>16</v>
      </c>
      <c r="B15" s="4" t="s">
        <v>17</v>
      </c>
      <c r="C15" s="4">
        <f>B15*0.4</f>
        <v>1.6</v>
      </c>
      <c r="D15" s="4"/>
      <c r="E15" s="4"/>
      <c r="F15" s="4"/>
      <c r="G15" s="4"/>
      <c r="H15" s="4"/>
      <c r="I15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5"/>
  <sheetViews>
    <sheetView workbookViewId="0"/>
  </sheetViews>
  <sheetFormatPr defaultRowHeight="15"/>
  <cols>
    <col min="1" max="1" width="47" customWidth="1"/>
    <col min="9" max="9" width="15" customWidth="1"/>
  </cols>
  <sheetData>
    <row r="2" spans="1:9">
      <c r="A2" s="16" t="s">
        <v>167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154</v>
      </c>
      <c r="E5" s="18"/>
      <c r="F5" s="14" t="s">
        <v>39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3" t="s">
        <v>168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75">
      <c r="A8" s="3" t="s">
        <v>169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75">
      <c r="A9" s="3" t="s">
        <v>170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171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6" t="s">
        <v>15</v>
      </c>
      <c r="B13" s="4"/>
      <c r="C13" s="4"/>
      <c r="D13" s="4"/>
      <c r="E13" s="4"/>
      <c r="F13" s="4"/>
      <c r="G13" s="4"/>
      <c r="H13" s="4"/>
      <c r="I13" s="5" t="str">
        <f>IFERROR(AVERAGE(I7:I10),"")</f>
        <v/>
      </c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3" t="s">
        <v>16</v>
      </c>
      <c r="B15" s="4" t="s">
        <v>17</v>
      </c>
      <c r="C15" s="4">
        <f>B15*0.4</f>
        <v>1.6</v>
      </c>
      <c r="D15" s="4"/>
      <c r="E15" s="4"/>
      <c r="F15" s="4"/>
      <c r="G15" s="4"/>
      <c r="H15" s="4"/>
      <c r="I15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5"/>
  <sheetViews>
    <sheetView tabSelected="1" workbookViewId="0"/>
  </sheetViews>
  <sheetFormatPr defaultRowHeight="15"/>
  <cols>
    <col min="1" max="1" width="47" customWidth="1"/>
    <col min="11" max="11" width="15" customWidth="1"/>
  </cols>
  <sheetData>
    <row r="2" spans="1:1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3</v>
      </c>
      <c r="C5" s="18"/>
      <c r="D5" s="14" t="s">
        <v>4</v>
      </c>
      <c r="E5" s="18"/>
      <c r="F5" s="14" t="s">
        <v>5</v>
      </c>
      <c r="G5" s="18"/>
      <c r="H5" s="14" t="s">
        <v>6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3" t="s">
        <v>11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5" t="str">
        <f>IFERROR(IF(95*(B7*C7+D7*E7+F7*G7+H7*I7)=0,"",95*(B7*C7+D7*E7+F7*G7+H7*I7)/((C7+E7+G7+I7)*100)+J7),"")</f>
        <v/>
      </c>
    </row>
    <row r="8" spans="1:11" ht="15.75">
      <c r="A8" s="3" t="s">
        <v>12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>IFERROR(IF(95*(B8*C8+D8*E8+F8*G8+H8*I8)=0,"",95*(B8*C8+D8*E8+F8*G8+H8*I8)/((C8+E8+G8+I8)*100)+J8),"")</f>
        <v/>
      </c>
    </row>
    <row r="9" spans="1:11" ht="15.75">
      <c r="A9" s="3" t="s">
        <v>13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>IFERROR(IF(95*(B9*C9+D9*E9+F9*G9+H9*I9)=0,"",95*(B9*C9+D9*E9+F9*G9+H9*I9)/((C9+E9+G9+I9)*100)+J9),"")</f>
        <v/>
      </c>
    </row>
    <row r="10" spans="1:11" ht="15.75">
      <c r="A10" s="3" t="s">
        <v>14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>IFERROR(IF(95*(B10*C10+D10*E10+F10*G10+H10*I10)=0,"",95*(B10*C10+D10*E10+F10*G10+H10*I10)/((C10+E10+G10+I10)*100)+J10),"")</f>
        <v/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6" t="s">
        <v>15</v>
      </c>
      <c r="B13" s="4"/>
      <c r="C13" s="4"/>
      <c r="D13" s="4"/>
      <c r="E13" s="4"/>
      <c r="F13" s="4"/>
      <c r="G13" s="4"/>
      <c r="H13" s="4"/>
      <c r="I13" s="4"/>
      <c r="J13" s="4"/>
      <c r="K13" s="5" t="str">
        <f>IFERROR(AVERAGE(K7:K10),"")</f>
        <v/>
      </c>
    </row>
    <row r="14" spans="1:11" ht="15.7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>
      <c r="A15" s="3" t="s">
        <v>16</v>
      </c>
      <c r="B15" s="4" t="s">
        <v>17</v>
      </c>
      <c r="C15" s="4">
        <f>B15*0.4</f>
        <v>1.6</v>
      </c>
      <c r="D15" s="4"/>
      <c r="E15" s="4"/>
      <c r="F15" s="4"/>
      <c r="G15" s="4"/>
      <c r="H15" s="4"/>
      <c r="I15" s="4"/>
      <c r="J15" s="4"/>
      <c r="K15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17"/>
  <sheetViews>
    <sheetView topLeftCell="A4" workbookViewId="0">
      <selection activeCell="K7" sqref="K7:K8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172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3</v>
      </c>
      <c r="C5" s="18"/>
      <c r="D5" s="14" t="s">
        <v>173</v>
      </c>
      <c r="E5" s="18"/>
      <c r="F5" s="14" t="s">
        <v>4</v>
      </c>
      <c r="G5" s="18"/>
      <c r="H5" s="14" t="s">
        <v>6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179</v>
      </c>
      <c r="B7" s="9">
        <v>90</v>
      </c>
      <c r="C7" s="9">
        <v>1</v>
      </c>
      <c r="D7" s="9">
        <v>80</v>
      </c>
      <c r="E7" s="9">
        <v>1</v>
      </c>
      <c r="F7" s="9">
        <v>100</v>
      </c>
      <c r="G7" s="9">
        <v>1</v>
      </c>
      <c r="H7" s="9">
        <v>90</v>
      </c>
      <c r="I7" s="9">
        <v>1</v>
      </c>
      <c r="J7" s="9">
        <v>5</v>
      </c>
      <c r="K7" s="10">
        <f t="shared" ref="K7:K12" si="0">IFERROR(IF(95*(B7*C7+D7*E7+F7*G7+H7*I7)=0,"",95*(B7*C7+D7*E7+F7*G7+H7*I7)/((C7+E7+G7+I7)*100)+J7),"")</f>
        <v>90.5</v>
      </c>
    </row>
    <row r="8" spans="1:11" ht="15.75">
      <c r="A8" s="8" t="s">
        <v>177</v>
      </c>
      <c r="B8" s="9">
        <v>90</v>
      </c>
      <c r="C8" s="9">
        <v>1</v>
      </c>
      <c r="D8" s="9">
        <v>95</v>
      </c>
      <c r="E8" s="9">
        <v>1</v>
      </c>
      <c r="F8" s="9">
        <v>100</v>
      </c>
      <c r="G8" s="9">
        <v>1</v>
      </c>
      <c r="H8" s="9">
        <v>90</v>
      </c>
      <c r="I8" s="9">
        <v>1</v>
      </c>
      <c r="J8" s="9"/>
      <c r="K8" s="10">
        <f t="shared" si="0"/>
        <v>89.0625</v>
      </c>
    </row>
    <row r="9" spans="1:11" ht="15.75">
      <c r="A9" s="3" t="s">
        <v>174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 t="shared" si="0"/>
        <v/>
      </c>
    </row>
    <row r="10" spans="1:11" ht="15.75">
      <c r="A10" s="3" t="s">
        <v>175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 t="shared" si="0"/>
        <v/>
      </c>
    </row>
    <row r="11" spans="1:11" ht="15.75">
      <c r="A11" s="3" t="s">
        <v>176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 t="shared" si="0"/>
        <v/>
      </c>
    </row>
    <row r="12" spans="1:11" ht="15.75">
      <c r="A12" s="3" t="s">
        <v>178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 t="shared" si="0"/>
        <v/>
      </c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>
      <c r="A15" s="6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5">
        <f>IFERROR(AVERAGE(K7:K12),"")</f>
        <v>89.78125</v>
      </c>
    </row>
    <row r="16" spans="1:11" ht="15.7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75">
      <c r="A17" s="3" t="s">
        <v>16</v>
      </c>
      <c r="B17" s="4" t="s">
        <v>79</v>
      </c>
      <c r="C17" s="4">
        <f>B17*0.4</f>
        <v>2.4000000000000004</v>
      </c>
      <c r="D17" s="4"/>
      <c r="E17" s="4"/>
      <c r="F17" s="4"/>
      <c r="G17" s="4"/>
      <c r="H17" s="4"/>
      <c r="I17" s="4"/>
      <c r="J17" s="4"/>
      <c r="K17" s="4"/>
    </row>
  </sheetData>
  <sortState xmlns:xlrd2="http://schemas.microsoft.com/office/spreadsheetml/2017/richdata2" ref="A7:K8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16"/>
  <sheetViews>
    <sheetView workbookViewId="0">
      <selection activeCell="A8" sqref="A8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180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19</v>
      </c>
      <c r="C5" s="18"/>
      <c r="D5" s="14" t="s">
        <v>20</v>
      </c>
      <c r="E5" s="18"/>
      <c r="F5" s="14" t="s">
        <v>21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3" t="s">
        <v>181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75">
      <c r="A8" s="3" t="s">
        <v>182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75">
      <c r="A9" s="3" t="s">
        <v>183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184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 t="s">
        <v>185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>IFERROR(IF(95*(B11*C11+D11*E11+F11*G11)=0,"",95*(B11*C11+D11*E11+F11*G11)/((C11+E11+G11)*100)+H11),"")</f>
        <v/>
      </c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6" t="s">
        <v>15</v>
      </c>
      <c r="B14" s="4"/>
      <c r="C14" s="4"/>
      <c r="D14" s="4"/>
      <c r="E14" s="4"/>
      <c r="F14" s="4"/>
      <c r="G14" s="4"/>
      <c r="H14" s="4"/>
      <c r="I14" s="5" t="str">
        <f>IFERROR(AVERAGE(I7:I11),"")</f>
        <v/>
      </c>
    </row>
    <row r="15" spans="1:9" ht="15.75">
      <c r="A15" s="3"/>
      <c r="B15" s="4"/>
      <c r="C15" s="4"/>
      <c r="D15" s="4"/>
      <c r="E15" s="4"/>
      <c r="F15" s="4"/>
      <c r="G15" s="4"/>
      <c r="H15" s="4"/>
      <c r="I15" s="4"/>
    </row>
    <row r="16" spans="1:9" ht="15.75">
      <c r="A16" s="3" t="s">
        <v>16</v>
      </c>
      <c r="B16" s="4" t="s">
        <v>46</v>
      </c>
      <c r="C16" s="4">
        <f>B16*0.4</f>
        <v>2</v>
      </c>
      <c r="D16" s="4"/>
      <c r="E16" s="4"/>
      <c r="F16" s="4"/>
      <c r="G16" s="4"/>
      <c r="H16" s="4"/>
      <c r="I16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K16"/>
  <sheetViews>
    <sheetView topLeftCell="A4" workbookViewId="0">
      <selection activeCell="K8" sqref="K8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186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3</v>
      </c>
      <c r="C5" s="18"/>
      <c r="D5" s="14" t="s">
        <v>173</v>
      </c>
      <c r="E5" s="18"/>
      <c r="F5" s="14" t="s">
        <v>4</v>
      </c>
      <c r="G5" s="18"/>
      <c r="H5" s="14" t="s">
        <v>6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187</v>
      </c>
      <c r="B7" s="9">
        <v>90</v>
      </c>
      <c r="C7" s="9">
        <v>1</v>
      </c>
      <c r="D7" s="9">
        <v>85</v>
      </c>
      <c r="E7" s="9">
        <v>1</v>
      </c>
      <c r="F7" s="9">
        <v>88</v>
      </c>
      <c r="G7" s="9">
        <v>1</v>
      </c>
      <c r="H7" s="9">
        <v>90</v>
      </c>
      <c r="I7" s="9">
        <v>1</v>
      </c>
      <c r="J7" s="9"/>
      <c r="K7" s="10">
        <f>IFERROR(IF(95*(B7*C7+D7*E7+F7*G7+H7*I7)=0,"",95*(B7*C7+D7*E7+F7*G7+H7*I7)/((C7+E7+G7+I7)*100)+J7),"")</f>
        <v>83.837500000000006</v>
      </c>
    </row>
    <row r="8" spans="1:11" ht="15.75">
      <c r="A8" s="8" t="s">
        <v>188</v>
      </c>
      <c r="B8" s="9">
        <v>85</v>
      </c>
      <c r="C8" s="9">
        <v>1</v>
      </c>
      <c r="D8" s="9">
        <v>90</v>
      </c>
      <c r="E8" s="9">
        <v>1</v>
      </c>
      <c r="F8" s="9">
        <v>80</v>
      </c>
      <c r="G8" s="9">
        <v>1</v>
      </c>
      <c r="H8" s="9">
        <v>86</v>
      </c>
      <c r="I8" s="9">
        <v>1</v>
      </c>
      <c r="J8" s="9"/>
      <c r="K8" s="10">
        <f>IFERROR(IF(95*(B8*C8+D8*E8+F8*G8+H8*I8)=0,"",95*(B8*C8+D8*E8+F8*G8+H8*I8)/((C8+E8+G8+I8)*100)+J8),"")</f>
        <v>80.987499999999997</v>
      </c>
    </row>
    <row r="9" spans="1:11" ht="15.75">
      <c r="A9" s="3" t="s">
        <v>189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>IFERROR(IF(95*(B9*C9+D9*E9+F9*G9+H9*I9)=0,"",95*(B9*C9+D9*E9+F9*G9+H9*I9)/((C9+E9+G9+I9)*100)+J9),"")</f>
        <v/>
      </c>
    </row>
    <row r="10" spans="1:11" ht="15.75">
      <c r="A10" s="3" t="s">
        <v>190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>IFERROR(IF(95*(B10*C10+D10*E10+F10*G10+H10*I10)=0,"",95*(B10*C10+D10*E10+F10*G10+H10*I10)/((C10+E10+G10+I10)*100)+J10),"")</f>
        <v/>
      </c>
    </row>
    <row r="11" spans="1:11" ht="15.75">
      <c r="A11" s="3" t="s">
        <v>191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>IFERROR(IF(95*(B11*C11+D11*E11+F11*G11+H11*I11)=0,"",95*(B11*C11+D11*E11+F11*G11+H11*I11)/((C11+E11+G11+I11)*100)+J11),"")</f>
        <v/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>
      <c r="A14" s="6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5">
        <f>IFERROR(AVERAGE(K7:K11),"")</f>
        <v>82.412499999999994</v>
      </c>
    </row>
    <row r="15" spans="1:11" ht="15.7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>
      <c r="A16" s="3" t="s">
        <v>16</v>
      </c>
      <c r="B16" s="4" t="s">
        <v>46</v>
      </c>
      <c r="C16" s="4">
        <f>B16*0.4</f>
        <v>2</v>
      </c>
      <c r="D16" s="4"/>
      <c r="E16" s="4"/>
      <c r="F16" s="4"/>
      <c r="G16" s="4"/>
      <c r="H16" s="4"/>
      <c r="I16" s="4"/>
      <c r="J16" s="4"/>
      <c r="K16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I14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192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40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193</v>
      </c>
      <c r="B7" s="9">
        <v>85</v>
      </c>
      <c r="C7" s="9">
        <v>1</v>
      </c>
      <c r="D7" s="9">
        <v>95</v>
      </c>
      <c r="E7" s="9">
        <v>1</v>
      </c>
      <c r="F7" s="9">
        <v>80</v>
      </c>
      <c r="G7" s="9">
        <v>1</v>
      </c>
      <c r="H7" s="9"/>
      <c r="I7" s="10">
        <f>IFERROR(IF(95*(B7*C7+D7*E7+F7*G7)=0,"",95*(B7*C7+D7*E7+F7*G7)/((C7+E7+G7)*100)+H7),"")</f>
        <v>82.333333333333329</v>
      </c>
    </row>
    <row r="8" spans="1:9" ht="15.75">
      <c r="A8" s="3" t="s">
        <v>195</v>
      </c>
      <c r="B8" s="4">
        <v>75</v>
      </c>
      <c r="C8" s="4">
        <v>1</v>
      </c>
      <c r="D8" s="4">
        <v>95</v>
      </c>
      <c r="E8" s="4">
        <v>1</v>
      </c>
      <c r="F8" s="4">
        <v>80</v>
      </c>
      <c r="G8" s="4">
        <v>1</v>
      </c>
      <c r="H8" s="4"/>
      <c r="I8" s="5">
        <f>IFERROR(IF(95*(B8*C8+D8*E8+F8*G8)=0,"",95*(B8*C8+D8*E8+F8*G8)/((C8+E8+G8)*100)+H8),"")</f>
        <v>79.166666666666671</v>
      </c>
    </row>
    <row r="9" spans="1:9" ht="15.75">
      <c r="A9" s="3" t="s">
        <v>194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6" t="s">
        <v>15</v>
      </c>
      <c r="B12" s="4"/>
      <c r="C12" s="4"/>
      <c r="D12" s="4"/>
      <c r="E12" s="4"/>
      <c r="F12" s="4"/>
      <c r="G12" s="4"/>
      <c r="H12" s="4"/>
      <c r="I12" s="5">
        <f>IFERROR(AVERAGE(I7:I9),"")</f>
        <v>80.75</v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 t="s">
        <v>16</v>
      </c>
      <c r="B14" s="4" t="s">
        <v>152</v>
      </c>
      <c r="C14" s="4">
        <f>B14*0.4</f>
        <v>1.2000000000000002</v>
      </c>
      <c r="D14" s="4"/>
      <c r="E14" s="4"/>
      <c r="F14" s="4"/>
      <c r="G14" s="4"/>
      <c r="H14" s="4"/>
      <c r="I14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I19"/>
  <sheetViews>
    <sheetView zoomScale="85" zoomScaleNormal="85" workbookViewId="0">
      <selection activeCell="I7" sqref="I7:I8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196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19</v>
      </c>
      <c r="C5" s="18"/>
      <c r="D5" s="14" t="s">
        <v>20</v>
      </c>
      <c r="E5" s="18"/>
      <c r="F5" s="14" t="s">
        <v>21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199</v>
      </c>
      <c r="B7" s="9">
        <v>66</v>
      </c>
      <c r="C7" s="9">
        <v>1</v>
      </c>
      <c r="D7" s="9">
        <v>60</v>
      </c>
      <c r="E7" s="9">
        <v>1</v>
      </c>
      <c r="F7" s="9">
        <v>75</v>
      </c>
      <c r="G7" s="9">
        <v>1</v>
      </c>
      <c r="H7" s="9">
        <v>5</v>
      </c>
      <c r="I7" s="10">
        <f t="shared" ref="I7:I14" si="0">IFERROR(IF(95*(B7*C7+D7*E7+F7*G7)=0,"",95*(B7*C7+D7*E7+F7*G7)/((C7+E7+G7)*100)+H7),"")</f>
        <v>68.650000000000006</v>
      </c>
    </row>
    <row r="8" spans="1:9" ht="15.75">
      <c r="A8" s="8" t="s">
        <v>204</v>
      </c>
      <c r="B8" s="9">
        <v>70</v>
      </c>
      <c r="C8" s="9">
        <v>1</v>
      </c>
      <c r="D8" s="9">
        <v>70</v>
      </c>
      <c r="E8" s="9">
        <v>1</v>
      </c>
      <c r="F8" s="9">
        <v>70</v>
      </c>
      <c r="G8" s="9">
        <v>1</v>
      </c>
      <c r="H8" s="9"/>
      <c r="I8" s="10">
        <f t="shared" si="0"/>
        <v>66.5</v>
      </c>
    </row>
    <row r="9" spans="1:9" ht="15.75">
      <c r="A9" s="3" t="s">
        <v>197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 t="shared" si="0"/>
        <v/>
      </c>
    </row>
    <row r="10" spans="1:9" ht="15.75">
      <c r="A10" s="3" t="s">
        <v>198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200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201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 t="s">
        <v>202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5" t="str">
        <f t="shared" si="0"/>
        <v/>
      </c>
    </row>
    <row r="14" spans="1:9" ht="15.75">
      <c r="A14" s="3" t="s">
        <v>203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5" t="str">
        <f t="shared" si="0"/>
        <v/>
      </c>
    </row>
    <row r="15" spans="1:9" ht="15.75">
      <c r="A15" s="3"/>
      <c r="B15" s="4"/>
      <c r="C15" s="4"/>
      <c r="D15" s="4"/>
      <c r="E15" s="4"/>
      <c r="F15" s="4"/>
      <c r="G15" s="4"/>
      <c r="H15" s="4"/>
      <c r="I15" s="4"/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6" t="s">
        <v>15</v>
      </c>
      <c r="B17" s="4"/>
      <c r="C17" s="4"/>
      <c r="D17" s="4"/>
      <c r="E17" s="4"/>
      <c r="F17" s="4"/>
      <c r="G17" s="4"/>
      <c r="H17" s="4"/>
      <c r="I17" s="5">
        <f>IFERROR(AVERAGE(I7:I14),"")</f>
        <v>67.575000000000003</v>
      </c>
    </row>
    <row r="18" spans="1:9" ht="15.75">
      <c r="A18" s="3"/>
      <c r="B18" s="4"/>
      <c r="C18" s="4"/>
      <c r="D18" s="4"/>
      <c r="E18" s="4"/>
      <c r="F18" s="4"/>
      <c r="G18" s="4"/>
      <c r="H18" s="4"/>
      <c r="I18" s="4"/>
    </row>
    <row r="19" spans="1:9" ht="15.75">
      <c r="A19" s="3" t="s">
        <v>16</v>
      </c>
      <c r="B19" s="4" t="s">
        <v>95</v>
      </c>
      <c r="C19" s="4">
        <f>B19*0.4</f>
        <v>3.2</v>
      </c>
      <c r="D19" s="4"/>
      <c r="E19" s="4"/>
      <c r="F19" s="4"/>
      <c r="G19" s="4"/>
      <c r="H19" s="4"/>
      <c r="I19" s="4"/>
    </row>
  </sheetData>
  <sortState xmlns:xlrd2="http://schemas.microsoft.com/office/spreadsheetml/2017/richdata2" ref="A7:I8">
    <sortCondition descending="1" ref="I7:I8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I17"/>
  <sheetViews>
    <sheetView workbookViewId="0">
      <selection activeCell="I7" sqref="I7:I8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205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61</v>
      </c>
      <c r="C5" s="18"/>
      <c r="D5" s="14" t="s">
        <v>62</v>
      </c>
      <c r="E5" s="18"/>
      <c r="F5" s="14" t="s">
        <v>63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209</v>
      </c>
      <c r="B7" s="9">
        <v>80</v>
      </c>
      <c r="C7" s="9">
        <v>1</v>
      </c>
      <c r="D7" s="9">
        <v>95</v>
      </c>
      <c r="E7" s="9">
        <v>1</v>
      </c>
      <c r="F7" s="9">
        <v>95</v>
      </c>
      <c r="G7" s="9">
        <v>1</v>
      </c>
      <c r="H7" s="9"/>
      <c r="I7" s="10">
        <f t="shared" ref="I7:I12" si="0">IFERROR(IF(95*(B7*C7+D7*E7+F7*G7)=0,"",95*(B7*C7+D7*E7+F7*G7)/((C7+E7+G7)*100)+H7),"")</f>
        <v>85.5</v>
      </c>
    </row>
    <row r="8" spans="1:9" ht="15.75">
      <c r="A8" s="8" t="s">
        <v>206</v>
      </c>
      <c r="B8" s="9">
        <v>75</v>
      </c>
      <c r="C8" s="9">
        <v>1</v>
      </c>
      <c r="D8" s="9">
        <v>90</v>
      </c>
      <c r="E8" s="9">
        <v>1</v>
      </c>
      <c r="F8" s="9">
        <v>80</v>
      </c>
      <c r="G8" s="9">
        <v>1</v>
      </c>
      <c r="H8" s="9"/>
      <c r="I8" s="10">
        <f t="shared" si="0"/>
        <v>77.583333333333329</v>
      </c>
    </row>
    <row r="9" spans="1:9" ht="15.75">
      <c r="A9" s="3" t="s">
        <v>211</v>
      </c>
      <c r="B9" s="4">
        <v>75</v>
      </c>
      <c r="C9" s="4">
        <v>1</v>
      </c>
      <c r="D9" s="4">
        <v>81</v>
      </c>
      <c r="E9" s="4">
        <v>1</v>
      </c>
      <c r="F9" s="4">
        <v>77</v>
      </c>
      <c r="G9" s="4">
        <v>1</v>
      </c>
      <c r="H9" s="4"/>
      <c r="I9" s="5">
        <f t="shared" si="0"/>
        <v>73.783333333333331</v>
      </c>
    </row>
    <row r="10" spans="1:9" ht="15.75">
      <c r="A10" s="3" t="s">
        <v>210</v>
      </c>
      <c r="B10" s="4">
        <v>75</v>
      </c>
      <c r="C10" s="4">
        <v>1</v>
      </c>
      <c r="D10" s="4">
        <v>60</v>
      </c>
      <c r="E10" s="4">
        <v>1</v>
      </c>
      <c r="F10" s="4">
        <v>70</v>
      </c>
      <c r="G10" s="4">
        <v>1</v>
      </c>
      <c r="H10" s="4"/>
      <c r="I10" s="5">
        <f t="shared" si="0"/>
        <v>64.916666666666671</v>
      </c>
    </row>
    <row r="11" spans="1:9" ht="15.75">
      <c r="A11" s="3" t="s">
        <v>207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208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6" t="s">
        <v>15</v>
      </c>
      <c r="B15" s="4"/>
      <c r="C15" s="4"/>
      <c r="D15" s="4"/>
      <c r="E15" s="4"/>
      <c r="F15" s="4"/>
      <c r="G15" s="4"/>
      <c r="H15" s="4"/>
      <c r="I15" s="5">
        <f>IFERROR(AVERAGE(I7:I12),"")</f>
        <v>75.445833333333326</v>
      </c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3" t="s">
        <v>16</v>
      </c>
      <c r="B17" s="4" t="s">
        <v>79</v>
      </c>
      <c r="C17" s="4">
        <f>B17*0.4</f>
        <v>2.4000000000000004</v>
      </c>
      <c r="D17" s="4"/>
      <c r="E17" s="4"/>
      <c r="F17" s="4"/>
      <c r="G17" s="4"/>
      <c r="H17" s="4"/>
      <c r="I17" s="4"/>
    </row>
  </sheetData>
  <sortState xmlns:xlrd2="http://schemas.microsoft.com/office/spreadsheetml/2017/richdata2" ref="A7:I10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I17"/>
  <sheetViews>
    <sheetView workbookViewId="0"/>
  </sheetViews>
  <sheetFormatPr defaultRowHeight="15"/>
  <cols>
    <col min="1" max="1" width="47" customWidth="1"/>
    <col min="9" max="9" width="15" customWidth="1"/>
  </cols>
  <sheetData>
    <row r="2" spans="1:9">
      <c r="A2" s="16" t="s">
        <v>212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213</v>
      </c>
      <c r="C5" s="18"/>
      <c r="D5" s="14" t="s">
        <v>70</v>
      </c>
      <c r="E5" s="18"/>
      <c r="F5" s="14" t="s">
        <v>71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3" t="s">
        <v>214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 t="shared" ref="I7:I12" si="0">IFERROR(IF(95*(B7*C7+D7*E7+F7*G7)=0,"",95*(B7*C7+D7*E7+F7*G7)/((C7+E7+G7)*100)+H7),"")</f>
        <v/>
      </c>
    </row>
    <row r="8" spans="1:9" ht="15.75">
      <c r="A8" s="3" t="s">
        <v>215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 t="shared" si="0"/>
        <v/>
      </c>
    </row>
    <row r="9" spans="1:9" ht="15.75">
      <c r="A9" s="3" t="s">
        <v>216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 t="shared" si="0"/>
        <v/>
      </c>
    </row>
    <row r="10" spans="1:9" ht="15.75">
      <c r="A10" s="3" t="s">
        <v>217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218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219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6" t="s">
        <v>15</v>
      </c>
      <c r="B15" s="4"/>
      <c r="C15" s="4"/>
      <c r="D15" s="4"/>
      <c r="E15" s="4"/>
      <c r="F15" s="4"/>
      <c r="G15" s="4"/>
      <c r="H15" s="4"/>
      <c r="I15" s="5" t="str">
        <f>IFERROR(AVERAGE(I7:I12),"")</f>
        <v/>
      </c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3" t="s">
        <v>16</v>
      </c>
      <c r="B17" s="4" t="s">
        <v>79</v>
      </c>
      <c r="C17" s="4">
        <f>B17*0.4</f>
        <v>2.4000000000000004</v>
      </c>
      <c r="D17" s="4"/>
      <c r="E17" s="4"/>
      <c r="F17" s="4"/>
      <c r="G17" s="4"/>
      <c r="H17" s="4"/>
      <c r="I17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I17"/>
  <sheetViews>
    <sheetView topLeftCell="A3" workbookViewId="0">
      <selection activeCell="I7" sqref="I7:I8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220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40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226</v>
      </c>
      <c r="B7" s="9">
        <v>75</v>
      </c>
      <c r="C7" s="9">
        <v>1</v>
      </c>
      <c r="D7" s="9">
        <v>80</v>
      </c>
      <c r="E7" s="9">
        <v>1</v>
      </c>
      <c r="F7" s="9">
        <v>80</v>
      </c>
      <c r="G7" s="9">
        <v>1</v>
      </c>
      <c r="H7" s="9">
        <v>1</v>
      </c>
      <c r="I7" s="10">
        <f t="shared" ref="I7:I12" si="0">IFERROR(IF(95*(B7*C7+D7*E7+F7*G7)=0,"",95*(B7*C7+D7*E7+F7*G7)/((C7+E7+G7)*100)+H7),"")</f>
        <v>75.416666666666671</v>
      </c>
    </row>
    <row r="8" spans="1:9" ht="15.75">
      <c r="A8" s="8" t="s">
        <v>221</v>
      </c>
      <c r="B8" s="9">
        <v>60</v>
      </c>
      <c r="C8" s="9">
        <v>1</v>
      </c>
      <c r="D8" s="9">
        <v>63</v>
      </c>
      <c r="E8" s="9">
        <v>1</v>
      </c>
      <c r="F8" s="9">
        <v>85</v>
      </c>
      <c r="G8" s="9">
        <v>1</v>
      </c>
      <c r="H8" s="9">
        <v>1</v>
      </c>
      <c r="I8" s="10">
        <f t="shared" si="0"/>
        <v>66.86666666666666</v>
      </c>
    </row>
    <row r="9" spans="1:9" ht="15.75">
      <c r="A9" s="3" t="s">
        <v>222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 t="shared" si="0"/>
        <v/>
      </c>
    </row>
    <row r="10" spans="1:9" ht="15.75">
      <c r="A10" s="3" t="s">
        <v>223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224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225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6" t="s">
        <v>15</v>
      </c>
      <c r="B15" s="4"/>
      <c r="C15" s="4"/>
      <c r="D15" s="4"/>
      <c r="E15" s="4"/>
      <c r="F15" s="4"/>
      <c r="G15" s="4"/>
      <c r="H15" s="4"/>
      <c r="I15" s="5">
        <f>IFERROR(AVERAGE(I7:I12),"")</f>
        <v>71.141666666666666</v>
      </c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3" t="s">
        <v>16</v>
      </c>
      <c r="B17" s="4" t="s">
        <v>79</v>
      </c>
      <c r="C17" s="4">
        <f>B17*0.4</f>
        <v>2.4000000000000004</v>
      </c>
      <c r="D17" s="4"/>
      <c r="E17" s="4"/>
      <c r="F17" s="4"/>
      <c r="G17" s="4"/>
      <c r="H17" s="4"/>
      <c r="I17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K14"/>
  <sheetViews>
    <sheetView topLeftCell="A4" workbookViewId="0">
      <selection activeCell="K7" sqref="K7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227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228</v>
      </c>
      <c r="C5" s="18"/>
      <c r="D5" s="14" t="s">
        <v>229</v>
      </c>
      <c r="E5" s="18"/>
      <c r="F5" s="14" t="s">
        <v>230</v>
      </c>
      <c r="G5" s="18"/>
      <c r="H5" s="14" t="s">
        <v>231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232</v>
      </c>
      <c r="B7" s="9">
        <v>75</v>
      </c>
      <c r="C7" s="9">
        <v>1</v>
      </c>
      <c r="D7" s="9">
        <v>77</v>
      </c>
      <c r="E7" s="9">
        <v>1</v>
      </c>
      <c r="F7" s="9">
        <v>98</v>
      </c>
      <c r="G7" s="9">
        <v>1</v>
      </c>
      <c r="H7" s="9">
        <v>75</v>
      </c>
      <c r="I7" s="9">
        <v>1</v>
      </c>
      <c r="J7" s="9"/>
      <c r="K7" s="10">
        <f>IFERROR(IF(95*(B7*C7+D7*E7+F7*G7+H7*I7)=0,"",95*(B7*C7+D7*E7+F7*G7+H7*I7)/((C7+E7+G7+I7)*100)+J7),"")</f>
        <v>77.1875</v>
      </c>
    </row>
    <row r="8" spans="1:11" ht="15.75">
      <c r="A8" s="3" t="s">
        <v>233</v>
      </c>
      <c r="B8" s="4">
        <v>74</v>
      </c>
      <c r="C8" s="4">
        <v>1</v>
      </c>
      <c r="D8" s="4">
        <v>75</v>
      </c>
      <c r="E8" s="4">
        <v>1</v>
      </c>
      <c r="F8" s="4">
        <v>95</v>
      </c>
      <c r="G8" s="4">
        <v>1</v>
      </c>
      <c r="H8" s="4">
        <v>74</v>
      </c>
      <c r="I8" s="4">
        <v>1</v>
      </c>
      <c r="J8" s="4"/>
      <c r="K8" s="5">
        <f>IFERROR(IF(95*(B8*C8+D8*E8+F8*G8+H8*I8)=0,"",95*(B8*C8+D8*E8+F8*G8+H8*I8)/((C8+E8+G8+I8)*100)+J8),"")</f>
        <v>75.525000000000006</v>
      </c>
    </row>
    <row r="9" spans="1:11" ht="15.75">
      <c r="A9" s="3" t="s">
        <v>234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>IFERROR(IF(95*(B9*C9+D9*E9+F9*G9+H9*I9)=0,"",95*(B9*C9+D9*E9+F9*G9+H9*I9)/((C9+E9+G9+I9)*100)+J9),"")</f>
        <v/>
      </c>
    </row>
    <row r="10" spans="1:11" ht="15.7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6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5">
        <f>IFERROR(AVERAGE(K7:K9),"")</f>
        <v>76.356250000000003</v>
      </c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>
      <c r="A14" s="3" t="s">
        <v>16</v>
      </c>
      <c r="B14" s="4" t="s">
        <v>152</v>
      </c>
      <c r="C14" s="4">
        <f>B14*0.4</f>
        <v>1.2000000000000002</v>
      </c>
      <c r="D14" s="4"/>
      <c r="E14" s="4"/>
      <c r="F14" s="4"/>
      <c r="G14" s="4"/>
      <c r="H14" s="4"/>
      <c r="I14" s="4"/>
      <c r="J14" s="4"/>
      <c r="K14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K18"/>
  <sheetViews>
    <sheetView topLeftCell="A4" workbookViewId="0">
      <selection activeCell="K7" sqref="K7:K8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235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97</v>
      </c>
      <c r="C5" s="18"/>
      <c r="D5" s="14" t="s">
        <v>98</v>
      </c>
      <c r="E5" s="18"/>
      <c r="F5" s="14" t="s">
        <v>99</v>
      </c>
      <c r="G5" s="18"/>
      <c r="H5" s="14" t="s">
        <v>100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236</v>
      </c>
      <c r="B7" s="9">
        <v>80</v>
      </c>
      <c r="C7" s="9">
        <v>1</v>
      </c>
      <c r="D7" s="9">
        <v>75</v>
      </c>
      <c r="E7" s="9">
        <v>1</v>
      </c>
      <c r="F7" s="9">
        <v>88</v>
      </c>
      <c r="G7" s="9">
        <v>1</v>
      </c>
      <c r="H7" s="9">
        <v>73</v>
      </c>
      <c r="I7" s="9">
        <v>1</v>
      </c>
      <c r="J7" s="9"/>
      <c r="K7" s="10">
        <f t="shared" ref="K7:K13" si="0">IFERROR(IF(95*(B7*C7+D7*E7+F7*G7+H7*I7)=0,"",95*(B7*C7+D7*E7+F7*G7+H7*I7)/((C7+E7+G7+I7)*100)+J7),"")</f>
        <v>75.05</v>
      </c>
    </row>
    <row r="8" spans="1:11" ht="15.75">
      <c r="A8" s="8" t="s">
        <v>242</v>
      </c>
      <c r="B8" s="9">
        <v>77</v>
      </c>
      <c r="C8" s="9">
        <v>1</v>
      </c>
      <c r="D8" s="9">
        <v>76</v>
      </c>
      <c r="E8" s="9">
        <v>1</v>
      </c>
      <c r="F8" s="9">
        <v>77</v>
      </c>
      <c r="G8" s="9">
        <v>1</v>
      </c>
      <c r="H8" s="9">
        <v>75</v>
      </c>
      <c r="I8" s="9">
        <v>1</v>
      </c>
      <c r="J8" s="9"/>
      <c r="K8" s="10">
        <f t="shared" si="0"/>
        <v>72.4375</v>
      </c>
    </row>
    <row r="9" spans="1:11" ht="15.75">
      <c r="A9" s="3" t="s">
        <v>239</v>
      </c>
      <c r="B9" s="4">
        <v>74</v>
      </c>
      <c r="C9" s="4">
        <v>1</v>
      </c>
      <c r="D9" s="4">
        <v>72</v>
      </c>
      <c r="E9" s="4">
        <v>1</v>
      </c>
      <c r="F9" s="4">
        <v>72</v>
      </c>
      <c r="G9" s="4">
        <v>1</v>
      </c>
      <c r="H9" s="4">
        <v>71</v>
      </c>
      <c r="I9" s="4">
        <v>1</v>
      </c>
      <c r="J9" s="4"/>
      <c r="K9" s="5">
        <f t="shared" si="0"/>
        <v>68.637500000000003</v>
      </c>
    </row>
    <row r="10" spans="1:11" ht="15.75">
      <c r="A10" s="3" t="s">
        <v>238</v>
      </c>
      <c r="B10" s="4">
        <v>70</v>
      </c>
      <c r="C10" s="4">
        <v>1</v>
      </c>
      <c r="D10" s="4">
        <v>67</v>
      </c>
      <c r="E10" s="4">
        <v>1</v>
      </c>
      <c r="F10" s="4">
        <v>68</v>
      </c>
      <c r="G10" s="4">
        <v>1</v>
      </c>
      <c r="H10" s="4">
        <v>70</v>
      </c>
      <c r="I10" s="4">
        <v>1</v>
      </c>
      <c r="J10" s="4"/>
      <c r="K10" s="5">
        <f t="shared" si="0"/>
        <v>65.3125</v>
      </c>
    </row>
    <row r="11" spans="1:11" ht="15.75">
      <c r="A11" s="3" t="s">
        <v>237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 t="shared" si="0"/>
        <v/>
      </c>
    </row>
    <row r="12" spans="1:11" ht="15.75">
      <c r="A12" s="3" t="s">
        <v>240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 t="shared" si="0"/>
        <v/>
      </c>
    </row>
    <row r="13" spans="1:11" ht="15.75">
      <c r="A13" s="3" t="s">
        <v>241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4">
        <v>1</v>
      </c>
      <c r="J13" s="4"/>
      <c r="K13" s="5" t="str">
        <f t="shared" si="0"/>
        <v/>
      </c>
    </row>
    <row r="14" spans="1:11" ht="15.7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>
      <c r="A16" s="6" t="s">
        <v>15</v>
      </c>
      <c r="B16" s="4"/>
      <c r="C16" s="4"/>
      <c r="D16" s="4"/>
      <c r="E16" s="4"/>
      <c r="F16" s="4"/>
      <c r="G16" s="4"/>
      <c r="H16" s="4"/>
      <c r="I16" s="4"/>
      <c r="J16" s="4"/>
      <c r="K16" s="5">
        <f>IFERROR(AVERAGE(K7:K13),"")</f>
        <v>70.359375</v>
      </c>
    </row>
    <row r="17" spans="1:11" ht="15.7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.75">
      <c r="A18" s="3" t="s">
        <v>16</v>
      </c>
      <c r="B18" s="4" t="s">
        <v>243</v>
      </c>
      <c r="C18" s="4">
        <f>B18*0.4</f>
        <v>2.8000000000000003</v>
      </c>
      <c r="D18" s="4"/>
      <c r="E18" s="4"/>
      <c r="F18" s="4"/>
      <c r="G18" s="4"/>
      <c r="H18" s="4"/>
      <c r="I18" s="4"/>
      <c r="J18" s="4"/>
      <c r="K18" s="4"/>
    </row>
  </sheetData>
  <sortState xmlns:xlrd2="http://schemas.microsoft.com/office/spreadsheetml/2017/richdata2" ref="A7:K10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5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18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19</v>
      </c>
      <c r="C5" s="18"/>
      <c r="D5" s="14" t="s">
        <v>20</v>
      </c>
      <c r="E5" s="18"/>
      <c r="F5" s="14" t="s">
        <v>21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22</v>
      </c>
      <c r="B7" s="9">
        <v>95</v>
      </c>
      <c r="C7" s="9">
        <v>1</v>
      </c>
      <c r="D7" s="9">
        <v>100</v>
      </c>
      <c r="E7" s="9">
        <v>1</v>
      </c>
      <c r="F7" s="9">
        <v>90</v>
      </c>
      <c r="G7" s="9">
        <v>1</v>
      </c>
      <c r="H7" s="9">
        <v>2</v>
      </c>
      <c r="I7" s="10">
        <f>IFERROR(IF(95*(B7*C7+D7*E7+F7*G7)=0,"",95*(B7*C7+D7*E7+F7*G7)/((C7+E7+G7)*100)+H7),"")</f>
        <v>92.25</v>
      </c>
    </row>
    <row r="8" spans="1:9" ht="15.75">
      <c r="A8" s="3" t="s">
        <v>24</v>
      </c>
      <c r="B8" s="4">
        <v>85</v>
      </c>
      <c r="C8" s="4">
        <v>1</v>
      </c>
      <c r="D8" s="4">
        <v>100</v>
      </c>
      <c r="E8" s="4">
        <v>1</v>
      </c>
      <c r="F8" s="4">
        <v>85</v>
      </c>
      <c r="G8" s="4">
        <v>1</v>
      </c>
      <c r="H8" s="4"/>
      <c r="I8" s="5">
        <f>IFERROR(IF(95*(B8*C8+D8*E8+F8*G8)=0,"",95*(B8*C8+D8*E8+F8*G8)/((C8+E8+G8)*100)+H8),"")</f>
        <v>85.5</v>
      </c>
    </row>
    <row r="9" spans="1:9" ht="15.75">
      <c r="A9" s="3" t="s">
        <v>25</v>
      </c>
      <c r="B9" s="4">
        <v>82</v>
      </c>
      <c r="C9" s="4">
        <v>1</v>
      </c>
      <c r="D9" s="4">
        <v>90</v>
      </c>
      <c r="E9" s="4">
        <v>1</v>
      </c>
      <c r="F9" s="4">
        <v>85</v>
      </c>
      <c r="G9" s="4">
        <v>1</v>
      </c>
      <c r="H9" s="4"/>
      <c r="I9" s="5">
        <f>IFERROR(IF(95*(B9*C9+D9*E9+F9*G9)=0,"",95*(B9*C9+D9*E9+F9*G9)/((C9+E9+G9)*100)+H9),"")</f>
        <v>81.38333333333334</v>
      </c>
    </row>
    <row r="10" spans="1:9" ht="15.75">
      <c r="A10" s="3" t="s">
        <v>23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6" t="s">
        <v>15</v>
      </c>
      <c r="B13" s="4"/>
      <c r="C13" s="4"/>
      <c r="D13" s="4"/>
      <c r="E13" s="4"/>
      <c r="F13" s="4"/>
      <c r="G13" s="4"/>
      <c r="H13" s="4"/>
      <c r="I13" s="5">
        <f>IFERROR(AVERAGE(I7:I10),"")</f>
        <v>86.37777777777778</v>
      </c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3" t="s">
        <v>16</v>
      </c>
      <c r="B15" s="4" t="s">
        <v>17</v>
      </c>
      <c r="C15" s="4">
        <f>B15*0.4</f>
        <v>1.6</v>
      </c>
      <c r="D15" s="4"/>
      <c r="E15" s="4"/>
      <c r="F15" s="4"/>
      <c r="G15" s="4"/>
      <c r="H15" s="4"/>
      <c r="I15" s="4"/>
    </row>
  </sheetData>
  <sortState xmlns:xlrd2="http://schemas.microsoft.com/office/spreadsheetml/2017/richdata2" ref="A7:I9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K16"/>
  <sheetViews>
    <sheetView topLeftCell="A4" workbookViewId="0">
      <selection activeCell="K7" sqref="K7:K8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244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228</v>
      </c>
      <c r="C5" s="18"/>
      <c r="D5" s="14" t="s">
        <v>229</v>
      </c>
      <c r="E5" s="18"/>
      <c r="F5" s="14" t="s">
        <v>230</v>
      </c>
      <c r="G5" s="18"/>
      <c r="H5" s="14" t="s">
        <v>231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247</v>
      </c>
      <c r="B7" s="9">
        <v>77</v>
      </c>
      <c r="C7" s="9">
        <v>1</v>
      </c>
      <c r="D7" s="9">
        <v>78</v>
      </c>
      <c r="E7" s="9">
        <v>1</v>
      </c>
      <c r="F7" s="9">
        <v>90</v>
      </c>
      <c r="G7" s="9">
        <v>1</v>
      </c>
      <c r="H7" s="9">
        <v>77</v>
      </c>
      <c r="I7" s="9">
        <v>1</v>
      </c>
      <c r="J7" s="9"/>
      <c r="K7" s="10">
        <f>IFERROR(IF(95*(B7*C7+D7*E7+F7*G7+H7*I7)=0,"",95*(B7*C7+D7*E7+F7*G7+H7*I7)/((C7+E7+G7+I7)*100)+J7),"")</f>
        <v>76.474999999999994</v>
      </c>
    </row>
    <row r="8" spans="1:11" ht="15.75">
      <c r="A8" s="8" t="s">
        <v>245</v>
      </c>
      <c r="B8" s="9">
        <v>74</v>
      </c>
      <c r="C8" s="9">
        <v>1</v>
      </c>
      <c r="D8" s="9">
        <v>74</v>
      </c>
      <c r="E8" s="9">
        <v>1</v>
      </c>
      <c r="F8" s="9">
        <v>85</v>
      </c>
      <c r="G8" s="9">
        <v>1</v>
      </c>
      <c r="H8" s="9">
        <v>74</v>
      </c>
      <c r="I8" s="9">
        <v>1</v>
      </c>
      <c r="J8" s="9"/>
      <c r="K8" s="10">
        <f>IFERROR(IF(95*(B8*C8+D8*E8+F8*G8+H8*I8)=0,"",95*(B8*C8+D8*E8+F8*G8+H8*I8)/((C8+E8+G8+I8)*100)+J8),"")</f>
        <v>72.912499999999994</v>
      </c>
    </row>
    <row r="9" spans="1:11" ht="15.75">
      <c r="A9" s="3" t="s">
        <v>249</v>
      </c>
      <c r="B9" s="4">
        <v>74</v>
      </c>
      <c r="C9" s="4">
        <v>1</v>
      </c>
      <c r="D9" s="4">
        <v>74</v>
      </c>
      <c r="E9" s="4">
        <v>1</v>
      </c>
      <c r="F9" s="4">
        <v>80</v>
      </c>
      <c r="G9" s="4">
        <v>1</v>
      </c>
      <c r="H9" s="4">
        <v>74</v>
      </c>
      <c r="I9" s="4">
        <v>1</v>
      </c>
      <c r="J9" s="4"/>
      <c r="K9" s="5">
        <f>IFERROR(IF(95*(B9*C9+D9*E9+F9*G9+H9*I9)=0,"",95*(B9*C9+D9*E9+F9*G9+H9*I9)/((C9+E9+G9+I9)*100)+J9),"")</f>
        <v>71.724999999999994</v>
      </c>
    </row>
    <row r="10" spans="1:11" ht="15.75">
      <c r="A10" s="3" t="s">
        <v>246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>IFERROR(IF(95*(B10*C10+D10*E10+F10*G10+H10*I10)=0,"",95*(B10*C10+D10*E10+F10*G10+H10*I10)/((C10+E10+G10+I10)*100)+J10),"")</f>
        <v/>
      </c>
    </row>
    <row r="11" spans="1:11" ht="15.75">
      <c r="A11" s="3" t="s">
        <v>248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>IFERROR(IF(95*(B11*C11+D11*E11+F11*G11+H11*I11)=0,"",95*(B11*C11+D11*E11+F11*G11+H11*I11)/((C11+E11+G11+I11)*100)+J11),"")</f>
        <v/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>
      <c r="A14" s="6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5">
        <f>IFERROR(AVERAGE(K7:K11),"")</f>
        <v>73.704166666666666</v>
      </c>
    </row>
    <row r="15" spans="1:11" ht="15.7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>
      <c r="A16" s="3" t="s">
        <v>16</v>
      </c>
      <c r="B16" s="4" t="s">
        <v>46</v>
      </c>
      <c r="C16" s="4">
        <f>B16*0.4</f>
        <v>2</v>
      </c>
      <c r="D16" s="4"/>
      <c r="E16" s="4"/>
      <c r="F16" s="4"/>
      <c r="G16" s="4"/>
      <c r="H16" s="4"/>
      <c r="I16" s="4"/>
      <c r="J16" s="4"/>
      <c r="K16" s="4"/>
    </row>
  </sheetData>
  <sortState xmlns:xlrd2="http://schemas.microsoft.com/office/spreadsheetml/2017/richdata2" ref="A7:K9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I16"/>
  <sheetViews>
    <sheetView topLeftCell="A4" workbookViewId="0">
      <selection activeCell="I7" sqref="I7:I8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250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251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255</v>
      </c>
      <c r="B7" s="9">
        <v>90</v>
      </c>
      <c r="C7" s="9">
        <v>1</v>
      </c>
      <c r="D7" s="9">
        <v>90</v>
      </c>
      <c r="E7" s="9">
        <v>1</v>
      </c>
      <c r="F7" s="9">
        <v>95</v>
      </c>
      <c r="G7" s="9">
        <v>1</v>
      </c>
      <c r="H7" s="9">
        <v>5</v>
      </c>
      <c r="I7" s="10">
        <f>IFERROR(IF(95*(B7*C7+D7*E7+F7*G7)=0,"",95*(B7*C7+D7*E7+F7*G7)/((C7+E7+G7)*100)+H7),"")</f>
        <v>92.083333333333329</v>
      </c>
    </row>
    <row r="8" spans="1:9" ht="15.75">
      <c r="A8" s="8" t="s">
        <v>253</v>
      </c>
      <c r="B8" s="9">
        <v>75</v>
      </c>
      <c r="C8" s="9">
        <v>1</v>
      </c>
      <c r="D8" s="9">
        <v>70</v>
      </c>
      <c r="E8" s="9">
        <v>1</v>
      </c>
      <c r="F8" s="9">
        <v>90</v>
      </c>
      <c r="G8" s="9">
        <v>1</v>
      </c>
      <c r="H8" s="9"/>
      <c r="I8" s="10">
        <f>IFERROR(IF(95*(B8*C8+D8*E8+F8*G8)=0,"",95*(B8*C8+D8*E8+F8*G8)/((C8+E8+G8)*100)+H8),"")</f>
        <v>74.416666666666671</v>
      </c>
    </row>
    <row r="9" spans="1:9" ht="15.75">
      <c r="A9" s="3" t="s">
        <v>252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254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 t="s">
        <v>256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>IFERROR(IF(95*(B11*C11+D11*E11+F11*G11)=0,"",95*(B11*C11+D11*E11+F11*G11)/((C11+E11+G11)*100)+H11),"")</f>
        <v/>
      </c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6" t="s">
        <v>15</v>
      </c>
      <c r="B14" s="4"/>
      <c r="C14" s="4"/>
      <c r="D14" s="4"/>
      <c r="E14" s="4"/>
      <c r="F14" s="4"/>
      <c r="G14" s="4"/>
      <c r="H14" s="4"/>
      <c r="I14" s="5">
        <f>IFERROR(AVERAGE(I7:I11),"")</f>
        <v>83.25</v>
      </c>
    </row>
    <row r="15" spans="1:9" ht="15.75">
      <c r="A15" s="3"/>
      <c r="B15" s="4"/>
      <c r="C15" s="4"/>
      <c r="D15" s="4"/>
      <c r="E15" s="4"/>
      <c r="F15" s="4"/>
      <c r="G15" s="4"/>
      <c r="H15" s="4"/>
      <c r="I15" s="4"/>
    </row>
    <row r="16" spans="1:9" ht="15.75">
      <c r="A16" s="3" t="s">
        <v>16</v>
      </c>
      <c r="B16" s="4" t="s">
        <v>46</v>
      </c>
      <c r="C16" s="4">
        <f>B16*0.4</f>
        <v>2</v>
      </c>
      <c r="D16" s="4"/>
      <c r="E16" s="4"/>
      <c r="F16" s="4"/>
      <c r="G16" s="4"/>
      <c r="H16" s="4"/>
      <c r="I16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I24"/>
  <sheetViews>
    <sheetView workbookViewId="0">
      <selection activeCell="I7" sqref="I7:I11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257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258</v>
      </c>
      <c r="C5" s="18"/>
      <c r="D5" s="14" t="s">
        <v>259</v>
      </c>
      <c r="E5" s="18"/>
      <c r="F5" s="14" t="s">
        <v>260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270</v>
      </c>
      <c r="B7" s="9">
        <v>95</v>
      </c>
      <c r="C7" s="9">
        <v>1</v>
      </c>
      <c r="D7" s="9">
        <v>86</v>
      </c>
      <c r="E7" s="9">
        <v>1</v>
      </c>
      <c r="F7" s="9">
        <v>86</v>
      </c>
      <c r="G7" s="9">
        <v>1</v>
      </c>
      <c r="H7" s="9"/>
      <c r="I7" s="10">
        <f t="shared" ref="I7:I19" si="0">IFERROR(IF(95*(B7*C7+D7*E7+F7*G7)=0,"",95*(B7*C7+D7*E7+F7*G7)/((C7+E7+G7)*100)+H7),"")</f>
        <v>84.55</v>
      </c>
    </row>
    <row r="8" spans="1:9" ht="15.75">
      <c r="A8" s="8" t="s">
        <v>267</v>
      </c>
      <c r="B8" s="9">
        <v>75</v>
      </c>
      <c r="C8" s="9">
        <v>1</v>
      </c>
      <c r="D8" s="9">
        <v>85</v>
      </c>
      <c r="E8" s="9">
        <v>1</v>
      </c>
      <c r="F8" s="9">
        <v>87</v>
      </c>
      <c r="G8" s="9">
        <v>1</v>
      </c>
      <c r="H8" s="9">
        <v>1</v>
      </c>
      <c r="I8" s="10">
        <f t="shared" si="0"/>
        <v>79.216666666666669</v>
      </c>
    </row>
    <row r="9" spans="1:9" ht="15.75">
      <c r="A9" s="8" t="s">
        <v>266</v>
      </c>
      <c r="B9" s="9">
        <v>75</v>
      </c>
      <c r="C9" s="9">
        <v>1</v>
      </c>
      <c r="D9" s="9">
        <v>85</v>
      </c>
      <c r="E9" s="9">
        <v>1</v>
      </c>
      <c r="F9" s="9">
        <v>87</v>
      </c>
      <c r="G9" s="9">
        <v>1</v>
      </c>
      <c r="H9" s="9"/>
      <c r="I9" s="10">
        <f t="shared" si="0"/>
        <v>78.216666666666669</v>
      </c>
    </row>
    <row r="10" spans="1:9" ht="15.75">
      <c r="A10" s="8" t="s">
        <v>262</v>
      </c>
      <c r="B10" s="9">
        <v>75</v>
      </c>
      <c r="C10" s="9">
        <v>1</v>
      </c>
      <c r="D10" s="9">
        <v>85</v>
      </c>
      <c r="E10" s="9">
        <v>1</v>
      </c>
      <c r="F10" s="9">
        <v>82</v>
      </c>
      <c r="G10" s="9">
        <v>1</v>
      </c>
      <c r="H10" s="9"/>
      <c r="I10" s="10">
        <f t="shared" si="0"/>
        <v>76.63333333333334</v>
      </c>
    </row>
    <row r="11" spans="1:9" ht="15.75">
      <c r="A11" s="8" t="s">
        <v>273</v>
      </c>
      <c r="B11" s="9">
        <v>75</v>
      </c>
      <c r="C11" s="9">
        <v>1</v>
      </c>
      <c r="D11" s="9">
        <v>85</v>
      </c>
      <c r="E11" s="9">
        <v>1</v>
      </c>
      <c r="F11" s="9">
        <v>82</v>
      </c>
      <c r="G11" s="9">
        <v>1</v>
      </c>
      <c r="H11" s="9"/>
      <c r="I11" s="10">
        <f t="shared" si="0"/>
        <v>76.63333333333334</v>
      </c>
    </row>
    <row r="12" spans="1:9" ht="15.75">
      <c r="A12" s="3" t="s">
        <v>263</v>
      </c>
      <c r="B12" s="4">
        <v>75</v>
      </c>
      <c r="C12" s="4">
        <v>1</v>
      </c>
      <c r="D12" s="4">
        <v>70</v>
      </c>
      <c r="E12" s="4">
        <v>1</v>
      </c>
      <c r="F12" s="4">
        <v>70</v>
      </c>
      <c r="G12" s="4">
        <v>1</v>
      </c>
      <c r="H12" s="4"/>
      <c r="I12" s="5">
        <f t="shared" si="0"/>
        <v>68.083333333333329</v>
      </c>
    </row>
    <row r="13" spans="1:9" ht="15.75">
      <c r="A13" s="3" t="s">
        <v>261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5" t="str">
        <f t="shared" si="0"/>
        <v/>
      </c>
    </row>
    <row r="14" spans="1:9" ht="15.75">
      <c r="A14" s="3" t="s">
        <v>264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5" t="str">
        <f t="shared" si="0"/>
        <v/>
      </c>
    </row>
    <row r="15" spans="1:9" ht="15.75">
      <c r="A15" s="3" t="s">
        <v>265</v>
      </c>
      <c r="B15" s="4"/>
      <c r="C15" s="4">
        <v>1</v>
      </c>
      <c r="D15" s="4"/>
      <c r="E15" s="4">
        <v>1</v>
      </c>
      <c r="F15" s="4"/>
      <c r="G15" s="4">
        <v>1</v>
      </c>
      <c r="H15" s="4"/>
      <c r="I15" s="5" t="str">
        <f t="shared" si="0"/>
        <v/>
      </c>
    </row>
    <row r="16" spans="1:9" ht="15.75">
      <c r="A16" s="3" t="s">
        <v>268</v>
      </c>
      <c r="B16" s="4"/>
      <c r="C16" s="4">
        <v>1</v>
      </c>
      <c r="D16" s="4"/>
      <c r="E16" s="4">
        <v>1</v>
      </c>
      <c r="F16" s="4"/>
      <c r="G16" s="4">
        <v>1</v>
      </c>
      <c r="H16" s="4"/>
      <c r="I16" s="5" t="str">
        <f t="shared" si="0"/>
        <v/>
      </c>
    </row>
    <row r="17" spans="1:9" ht="15.75">
      <c r="A17" s="3" t="s">
        <v>269</v>
      </c>
      <c r="B17" s="4"/>
      <c r="C17" s="4">
        <v>1</v>
      </c>
      <c r="D17" s="4"/>
      <c r="E17" s="4">
        <v>1</v>
      </c>
      <c r="F17" s="4"/>
      <c r="G17" s="4">
        <v>1</v>
      </c>
      <c r="H17" s="4"/>
      <c r="I17" s="5" t="str">
        <f t="shared" si="0"/>
        <v/>
      </c>
    </row>
    <row r="18" spans="1:9" ht="15.75">
      <c r="A18" s="3" t="s">
        <v>271</v>
      </c>
      <c r="B18" s="4"/>
      <c r="C18" s="4">
        <v>1</v>
      </c>
      <c r="D18" s="4"/>
      <c r="E18" s="4">
        <v>1</v>
      </c>
      <c r="F18" s="4"/>
      <c r="G18" s="4">
        <v>1</v>
      </c>
      <c r="H18" s="4"/>
      <c r="I18" s="5" t="str">
        <f t="shared" si="0"/>
        <v/>
      </c>
    </row>
    <row r="19" spans="1:9" ht="15.75">
      <c r="A19" s="3" t="s">
        <v>272</v>
      </c>
      <c r="B19" s="4"/>
      <c r="C19" s="4">
        <v>1</v>
      </c>
      <c r="D19" s="4"/>
      <c r="E19" s="4">
        <v>1</v>
      </c>
      <c r="F19" s="4"/>
      <c r="G19" s="4">
        <v>1</v>
      </c>
      <c r="H19" s="4"/>
      <c r="I19" s="5" t="str">
        <f t="shared" si="0"/>
        <v/>
      </c>
    </row>
    <row r="20" spans="1:9" ht="15.75">
      <c r="A20" s="3"/>
      <c r="B20" s="4"/>
      <c r="C20" s="4"/>
      <c r="D20" s="4"/>
      <c r="E20" s="4"/>
      <c r="F20" s="4"/>
      <c r="G20" s="4"/>
      <c r="H20" s="4"/>
      <c r="I20" s="4"/>
    </row>
    <row r="21" spans="1:9" ht="15.75">
      <c r="A21" s="3"/>
      <c r="B21" s="4"/>
      <c r="C21" s="4"/>
      <c r="D21" s="4"/>
      <c r="E21" s="4"/>
      <c r="F21" s="4"/>
      <c r="G21" s="4"/>
      <c r="H21" s="4"/>
      <c r="I21" s="4"/>
    </row>
    <row r="22" spans="1:9" ht="15.75">
      <c r="A22" s="6" t="s">
        <v>15</v>
      </c>
      <c r="B22" s="4"/>
      <c r="C22" s="4"/>
      <c r="D22" s="4"/>
      <c r="E22" s="4"/>
      <c r="F22" s="4"/>
      <c r="G22" s="4"/>
      <c r="H22" s="4"/>
      <c r="I22" s="5">
        <f>IFERROR(AVERAGE(I7:I19),"")</f>
        <v>77.222222222222214</v>
      </c>
    </row>
    <row r="23" spans="1:9" ht="15.75">
      <c r="A23" s="3"/>
      <c r="B23" s="4"/>
      <c r="C23" s="4"/>
      <c r="D23" s="4"/>
      <c r="E23" s="4"/>
      <c r="F23" s="4"/>
      <c r="G23" s="4"/>
      <c r="H23" s="4"/>
      <c r="I23" s="4"/>
    </row>
    <row r="24" spans="1:9" ht="15.75">
      <c r="A24" s="3" t="s">
        <v>16</v>
      </c>
      <c r="B24" s="4" t="s">
        <v>274</v>
      </c>
      <c r="C24" s="4">
        <f>B24*0.4</f>
        <v>5.2</v>
      </c>
      <c r="D24" s="4"/>
      <c r="E24" s="4"/>
      <c r="F24" s="4"/>
      <c r="G24" s="4"/>
      <c r="H24" s="4"/>
      <c r="I24" s="4"/>
    </row>
  </sheetData>
  <sortState xmlns:xlrd2="http://schemas.microsoft.com/office/spreadsheetml/2017/richdata2" ref="A7:I12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I17"/>
  <sheetViews>
    <sheetView topLeftCell="A4" workbookViewId="0"/>
  </sheetViews>
  <sheetFormatPr defaultRowHeight="15"/>
  <cols>
    <col min="1" max="1" width="47" customWidth="1"/>
    <col min="9" max="9" width="15" customWidth="1"/>
  </cols>
  <sheetData>
    <row r="2" spans="1:9">
      <c r="A2" s="16" t="s">
        <v>275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61</v>
      </c>
      <c r="C5" s="18"/>
      <c r="D5" s="14" t="s">
        <v>62</v>
      </c>
      <c r="E5" s="18"/>
      <c r="F5" s="14" t="s">
        <v>63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3" t="s">
        <v>276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 t="shared" ref="I7:I12" si="0">IFERROR(IF(95*(B7*C7+D7*E7+F7*G7)=0,"",95*(B7*C7+D7*E7+F7*G7)/((C7+E7+G7)*100)+H7),"")</f>
        <v/>
      </c>
    </row>
    <row r="8" spans="1:9" ht="15.75">
      <c r="A8" s="3" t="s">
        <v>277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 t="shared" si="0"/>
        <v/>
      </c>
    </row>
    <row r="9" spans="1:9" ht="15.75">
      <c r="A9" s="3" t="s">
        <v>278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 t="shared" si="0"/>
        <v/>
      </c>
    </row>
    <row r="10" spans="1:9" ht="15.75">
      <c r="A10" s="3" t="s">
        <v>279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280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281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6" t="s">
        <v>15</v>
      </c>
      <c r="B15" s="4"/>
      <c r="C15" s="4"/>
      <c r="D15" s="4"/>
      <c r="E15" s="4"/>
      <c r="F15" s="4"/>
      <c r="G15" s="4"/>
      <c r="H15" s="4"/>
      <c r="I15" s="5" t="str">
        <f>IFERROR(AVERAGE(I7:I12),"")</f>
        <v/>
      </c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3" t="s">
        <v>16</v>
      </c>
      <c r="B17" s="4" t="s">
        <v>79</v>
      </c>
      <c r="C17" s="4">
        <f>B17*0.4</f>
        <v>2.4000000000000004</v>
      </c>
      <c r="D17" s="4"/>
      <c r="E17" s="4"/>
      <c r="F17" s="4"/>
      <c r="G17" s="4"/>
      <c r="H17" s="4"/>
      <c r="I17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K21"/>
  <sheetViews>
    <sheetView topLeftCell="A3" workbookViewId="0">
      <selection activeCell="K7" sqref="K7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282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283</v>
      </c>
      <c r="C5" s="18"/>
      <c r="D5" s="14" t="s">
        <v>71</v>
      </c>
      <c r="E5" s="18"/>
      <c r="F5" s="14" t="s">
        <v>284</v>
      </c>
      <c r="G5" s="18"/>
      <c r="H5" s="14" t="s">
        <v>285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288</v>
      </c>
      <c r="B7" s="9">
        <v>85</v>
      </c>
      <c r="C7" s="9">
        <v>1</v>
      </c>
      <c r="D7" s="9">
        <v>71</v>
      </c>
      <c r="E7" s="9">
        <v>1</v>
      </c>
      <c r="F7" s="9">
        <v>80</v>
      </c>
      <c r="G7" s="9">
        <v>1</v>
      </c>
      <c r="H7" s="9"/>
      <c r="I7" s="9"/>
      <c r="J7" s="9"/>
      <c r="K7" s="10">
        <f t="shared" ref="K7:K16" si="0">IFERROR(IF(95*(B7*C7+D7*E7+F7*G7+H7*I7)=0,"",95*(B7*C7+D7*E7+F7*G7+H7*I7)/((C7+E7+G7+I7)*100)+J7),"")</f>
        <v>74.733333333333334</v>
      </c>
    </row>
    <row r="8" spans="1:11" ht="15.75">
      <c r="A8" s="3" t="s">
        <v>286</v>
      </c>
      <c r="B8" s="4"/>
      <c r="C8" s="4"/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 t="shared" si="0"/>
        <v/>
      </c>
    </row>
    <row r="9" spans="1:11" ht="15.75">
      <c r="A9" s="3" t="s">
        <v>287</v>
      </c>
      <c r="B9" s="4"/>
      <c r="C9" s="4"/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 t="shared" si="0"/>
        <v/>
      </c>
    </row>
    <row r="10" spans="1:11" ht="15.75">
      <c r="A10" s="3" t="s">
        <v>289</v>
      </c>
      <c r="B10" s="4"/>
      <c r="C10" s="4"/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 t="shared" si="0"/>
        <v/>
      </c>
    </row>
    <row r="11" spans="1:11" ht="15.75">
      <c r="A11" s="3" t="s">
        <v>290</v>
      </c>
      <c r="B11" s="4"/>
      <c r="C11" s="4"/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 t="shared" si="0"/>
        <v/>
      </c>
    </row>
    <row r="12" spans="1:11" ht="15.75">
      <c r="A12" s="3" t="s">
        <v>291</v>
      </c>
      <c r="B12" s="4"/>
      <c r="C12" s="4"/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 t="shared" si="0"/>
        <v/>
      </c>
    </row>
    <row r="13" spans="1:11" ht="15.75">
      <c r="A13" s="3" t="s">
        <v>292</v>
      </c>
      <c r="B13" s="4"/>
      <c r="C13" s="4"/>
      <c r="D13" s="4"/>
      <c r="E13" s="4">
        <v>1</v>
      </c>
      <c r="F13" s="4"/>
      <c r="G13" s="4">
        <v>1</v>
      </c>
      <c r="H13" s="4"/>
      <c r="I13" s="4">
        <v>1</v>
      </c>
      <c r="J13" s="4"/>
      <c r="K13" s="5" t="str">
        <f t="shared" si="0"/>
        <v/>
      </c>
    </row>
    <row r="14" spans="1:11" ht="15.75">
      <c r="A14" s="3" t="s">
        <v>293</v>
      </c>
      <c r="B14" s="4"/>
      <c r="C14" s="4"/>
      <c r="D14" s="4"/>
      <c r="E14" s="4">
        <v>1</v>
      </c>
      <c r="F14" s="4"/>
      <c r="G14" s="4">
        <v>1</v>
      </c>
      <c r="H14" s="4"/>
      <c r="I14" s="4">
        <v>1</v>
      </c>
      <c r="J14" s="4"/>
      <c r="K14" s="5" t="str">
        <f t="shared" si="0"/>
        <v/>
      </c>
    </row>
    <row r="15" spans="1:11" ht="15.75">
      <c r="A15" s="3" t="s">
        <v>294</v>
      </c>
      <c r="B15" s="4"/>
      <c r="C15" s="4"/>
      <c r="D15" s="4"/>
      <c r="E15" s="4">
        <v>1</v>
      </c>
      <c r="F15" s="4"/>
      <c r="G15" s="4">
        <v>1</v>
      </c>
      <c r="H15" s="4"/>
      <c r="I15" s="4">
        <v>1</v>
      </c>
      <c r="J15" s="4"/>
      <c r="K15" s="5" t="str">
        <f t="shared" si="0"/>
        <v/>
      </c>
    </row>
    <row r="16" spans="1:11" ht="15.75">
      <c r="A16" s="3" t="s">
        <v>295</v>
      </c>
      <c r="B16" s="4"/>
      <c r="C16" s="4">
        <v>1</v>
      </c>
      <c r="D16" s="4"/>
      <c r="E16" s="4">
        <v>1</v>
      </c>
      <c r="F16" s="4"/>
      <c r="G16" s="4">
        <v>1</v>
      </c>
      <c r="H16" s="4"/>
      <c r="I16" s="4"/>
      <c r="J16" s="4"/>
      <c r="K16" s="5" t="str">
        <f t="shared" si="0"/>
        <v/>
      </c>
    </row>
    <row r="17" spans="1:11" ht="15.7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.7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75">
      <c r="A19" s="6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5">
        <f>IFERROR(AVERAGE(K7:K16),"")</f>
        <v>74.733333333333334</v>
      </c>
    </row>
    <row r="20" spans="1:11" ht="15.7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5.75">
      <c r="A21" s="3" t="s">
        <v>16</v>
      </c>
      <c r="B21" s="4" t="s">
        <v>144</v>
      </c>
      <c r="C21" s="4">
        <f>B21*0.4</f>
        <v>4</v>
      </c>
      <c r="D21" s="4"/>
      <c r="E21" s="4"/>
      <c r="F21" s="4"/>
      <c r="G21" s="4"/>
      <c r="H21" s="4"/>
      <c r="I21" s="4"/>
      <c r="J21" s="4"/>
      <c r="K21" s="4"/>
    </row>
  </sheetData>
  <sortState xmlns:xlrd2="http://schemas.microsoft.com/office/spreadsheetml/2017/richdata2" ref="A7:K16">
    <sortCondition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I25"/>
  <sheetViews>
    <sheetView topLeftCell="A3" zoomScale="70" zoomScaleNormal="70" workbookViewId="0">
      <selection activeCell="I7" sqref="I7:I9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296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251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308</v>
      </c>
      <c r="B7" s="9">
        <v>80</v>
      </c>
      <c r="C7" s="9">
        <v>1</v>
      </c>
      <c r="D7" s="9">
        <v>85</v>
      </c>
      <c r="E7" s="9">
        <v>1</v>
      </c>
      <c r="F7" s="9">
        <v>97</v>
      </c>
      <c r="G7" s="9">
        <v>1</v>
      </c>
      <c r="H7" s="9">
        <v>2</v>
      </c>
      <c r="I7" s="10">
        <f t="shared" ref="I7:I20" si="0">IFERROR(IF(95*(B7*C7+D7*E7+F7*G7)=0,"",95*(B7*C7+D7*E7+F7*G7)/((C7+E7+G7)*100)+H7),"")</f>
        <v>84.966666666666669</v>
      </c>
    </row>
    <row r="8" spans="1:9" ht="15.75">
      <c r="A8" s="8" t="s">
        <v>307</v>
      </c>
      <c r="B8" s="9">
        <v>75</v>
      </c>
      <c r="C8" s="9">
        <v>1</v>
      </c>
      <c r="D8" s="9">
        <v>85</v>
      </c>
      <c r="E8" s="9">
        <v>1</v>
      </c>
      <c r="F8" s="9">
        <v>90</v>
      </c>
      <c r="G8" s="9">
        <v>1</v>
      </c>
      <c r="H8" s="9"/>
      <c r="I8" s="10">
        <f t="shared" si="0"/>
        <v>79.166666666666671</v>
      </c>
    </row>
    <row r="9" spans="1:9" ht="15.75">
      <c r="A9" s="8" t="s">
        <v>310</v>
      </c>
      <c r="B9" s="9">
        <v>62</v>
      </c>
      <c r="C9" s="9">
        <v>1</v>
      </c>
      <c r="D9" s="9">
        <v>70</v>
      </c>
      <c r="E9" s="9">
        <v>1</v>
      </c>
      <c r="F9" s="9">
        <v>75</v>
      </c>
      <c r="G9" s="9">
        <v>1</v>
      </c>
      <c r="H9" s="9"/>
      <c r="I9" s="10">
        <f t="shared" si="0"/>
        <v>65.55</v>
      </c>
    </row>
    <row r="10" spans="1:9" ht="15.75">
      <c r="A10" s="3" t="s">
        <v>297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298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299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 t="s">
        <v>300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5" t="str">
        <f t="shared" si="0"/>
        <v/>
      </c>
    </row>
    <row r="14" spans="1:9" ht="15.75">
      <c r="A14" s="3" t="s">
        <v>301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5" t="str">
        <f t="shared" si="0"/>
        <v/>
      </c>
    </row>
    <row r="15" spans="1:9" ht="15.75">
      <c r="A15" s="3" t="s">
        <v>302</v>
      </c>
      <c r="B15" s="4"/>
      <c r="C15" s="4">
        <v>1</v>
      </c>
      <c r="D15" s="4"/>
      <c r="E15" s="4">
        <v>1</v>
      </c>
      <c r="F15" s="4"/>
      <c r="G15" s="4">
        <v>1</v>
      </c>
      <c r="H15" s="4"/>
      <c r="I15" s="5" t="str">
        <f t="shared" si="0"/>
        <v/>
      </c>
    </row>
    <row r="16" spans="1:9" ht="15.75">
      <c r="A16" s="3" t="s">
        <v>303</v>
      </c>
      <c r="B16" s="4"/>
      <c r="C16" s="4">
        <v>1</v>
      </c>
      <c r="D16" s="4"/>
      <c r="E16" s="4">
        <v>1</v>
      </c>
      <c r="F16" s="4"/>
      <c r="G16" s="4">
        <v>1</v>
      </c>
      <c r="H16" s="4"/>
      <c r="I16" s="5" t="str">
        <f t="shared" si="0"/>
        <v/>
      </c>
    </row>
    <row r="17" spans="1:9" ht="15.75">
      <c r="A17" s="3" t="s">
        <v>304</v>
      </c>
      <c r="B17" s="4"/>
      <c r="C17" s="4">
        <v>1</v>
      </c>
      <c r="D17" s="4"/>
      <c r="E17" s="4">
        <v>1</v>
      </c>
      <c r="F17" s="4"/>
      <c r="G17" s="4">
        <v>1</v>
      </c>
      <c r="H17" s="4"/>
      <c r="I17" s="5" t="str">
        <f t="shared" si="0"/>
        <v/>
      </c>
    </row>
    <row r="18" spans="1:9" ht="15.75">
      <c r="A18" s="3" t="s">
        <v>305</v>
      </c>
      <c r="B18" s="4"/>
      <c r="C18" s="4">
        <v>1</v>
      </c>
      <c r="D18" s="4"/>
      <c r="E18" s="4">
        <v>1</v>
      </c>
      <c r="F18" s="4"/>
      <c r="G18" s="4">
        <v>1</v>
      </c>
      <c r="H18" s="4"/>
      <c r="I18" s="5" t="str">
        <f t="shared" si="0"/>
        <v/>
      </c>
    </row>
    <row r="19" spans="1:9" ht="15.75">
      <c r="A19" s="3" t="s">
        <v>306</v>
      </c>
      <c r="B19" s="4"/>
      <c r="C19" s="4">
        <v>1</v>
      </c>
      <c r="D19" s="4"/>
      <c r="E19" s="4">
        <v>1</v>
      </c>
      <c r="F19" s="4"/>
      <c r="G19" s="4">
        <v>1</v>
      </c>
      <c r="H19" s="4"/>
      <c r="I19" s="5" t="str">
        <f t="shared" si="0"/>
        <v/>
      </c>
    </row>
    <row r="20" spans="1:9" ht="15.75">
      <c r="A20" s="3" t="s">
        <v>309</v>
      </c>
      <c r="B20" s="4"/>
      <c r="C20" s="4">
        <v>1</v>
      </c>
      <c r="D20" s="4"/>
      <c r="E20" s="4">
        <v>1</v>
      </c>
      <c r="F20" s="4"/>
      <c r="G20" s="4">
        <v>1</v>
      </c>
      <c r="H20" s="4"/>
      <c r="I20" s="5" t="str">
        <f t="shared" si="0"/>
        <v/>
      </c>
    </row>
    <row r="21" spans="1:9" ht="15.75">
      <c r="A21" s="3"/>
      <c r="B21" s="4"/>
      <c r="C21" s="4"/>
      <c r="D21" s="4"/>
      <c r="E21" s="4"/>
      <c r="F21" s="4"/>
      <c r="G21" s="4"/>
      <c r="H21" s="4"/>
      <c r="I21" s="4"/>
    </row>
    <row r="22" spans="1:9" ht="15.75">
      <c r="A22" s="3"/>
      <c r="B22" s="4"/>
      <c r="C22" s="4"/>
      <c r="D22" s="4"/>
      <c r="E22" s="4"/>
      <c r="F22" s="4"/>
      <c r="G22" s="4"/>
      <c r="H22" s="4"/>
      <c r="I22" s="4"/>
    </row>
    <row r="23" spans="1:9" ht="15.75">
      <c r="A23" s="6" t="s">
        <v>15</v>
      </c>
      <c r="B23" s="4"/>
      <c r="C23" s="4"/>
      <c r="D23" s="4"/>
      <c r="E23" s="4"/>
      <c r="F23" s="4"/>
      <c r="G23" s="4"/>
      <c r="H23" s="4"/>
      <c r="I23" s="5">
        <f>IFERROR(AVERAGE(I7:I20),"")</f>
        <v>76.561111111111117</v>
      </c>
    </row>
    <row r="24" spans="1:9" ht="15.75">
      <c r="A24" s="3"/>
      <c r="B24" s="4"/>
      <c r="C24" s="4"/>
      <c r="D24" s="4"/>
      <c r="E24" s="4"/>
      <c r="F24" s="4"/>
      <c r="G24" s="4"/>
      <c r="H24" s="4"/>
      <c r="I24" s="4"/>
    </row>
    <row r="25" spans="1:9" ht="15.75">
      <c r="A25" s="3" t="s">
        <v>16</v>
      </c>
      <c r="B25" s="4" t="s">
        <v>311</v>
      </c>
      <c r="C25" s="4">
        <f>B25*0.4</f>
        <v>5.6000000000000005</v>
      </c>
      <c r="D25" s="4"/>
      <c r="E25" s="4"/>
      <c r="F25" s="4"/>
      <c r="G25" s="4"/>
      <c r="H25" s="4"/>
      <c r="I25" s="4"/>
    </row>
  </sheetData>
  <sortState xmlns:xlrd2="http://schemas.microsoft.com/office/spreadsheetml/2017/richdata2" ref="A7:I9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K16"/>
  <sheetViews>
    <sheetView topLeftCell="A4" workbookViewId="0">
      <selection activeCell="K8" sqref="K8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312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313</v>
      </c>
      <c r="C5" s="18"/>
      <c r="D5" s="14" t="s">
        <v>314</v>
      </c>
      <c r="E5" s="18"/>
      <c r="F5" s="14" t="s">
        <v>315</v>
      </c>
      <c r="G5" s="18"/>
      <c r="H5" s="14" t="s">
        <v>316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317</v>
      </c>
      <c r="B7" s="9">
        <v>90</v>
      </c>
      <c r="C7" s="9">
        <v>1</v>
      </c>
      <c r="D7" s="9">
        <v>91</v>
      </c>
      <c r="E7" s="9">
        <v>1</v>
      </c>
      <c r="F7" s="9">
        <v>80</v>
      </c>
      <c r="G7" s="9">
        <v>1</v>
      </c>
      <c r="H7" s="9">
        <v>91</v>
      </c>
      <c r="I7" s="9">
        <v>1</v>
      </c>
      <c r="J7" s="9">
        <v>2</v>
      </c>
      <c r="K7" s="10">
        <f>IFERROR(IF(95*(B7*C7+D7*E7+F7*G7+H7*I7)=0,"",95*(B7*C7+D7*E7+F7*G7+H7*I7)/((C7+E7+G7+I7)*100)+J7),"")</f>
        <v>85.6</v>
      </c>
    </row>
    <row r="8" spans="1:11" ht="15.75">
      <c r="A8" s="8" t="s">
        <v>321</v>
      </c>
      <c r="B8" s="9">
        <v>89</v>
      </c>
      <c r="C8" s="9">
        <v>1</v>
      </c>
      <c r="D8" s="9">
        <v>84</v>
      </c>
      <c r="E8" s="9">
        <v>1</v>
      </c>
      <c r="F8" s="9">
        <v>85</v>
      </c>
      <c r="G8" s="9">
        <v>1</v>
      </c>
      <c r="H8" s="9">
        <v>85</v>
      </c>
      <c r="I8" s="9">
        <v>1</v>
      </c>
      <c r="J8" s="9"/>
      <c r="K8" s="10">
        <f>IFERROR(IF(95*(B8*C8+D8*E8+F8*G8+H8*I8)=0,"",95*(B8*C8+D8*E8+F8*G8+H8*I8)/((C8+E8+G8+I8)*100)+J8),"")</f>
        <v>81.462500000000006</v>
      </c>
    </row>
    <row r="9" spans="1:11" ht="15.75">
      <c r="A9" s="3" t="s">
        <v>318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>IFERROR(IF(95*(B9*C9+D9*E9+F9*G9+H9*I9)=0,"",95*(B9*C9+D9*E9+F9*G9+H9*I9)/((C9+E9+G9+I9)*100)+J9),"")</f>
        <v/>
      </c>
    </row>
    <row r="10" spans="1:11" ht="15.75">
      <c r="A10" s="3" t="s">
        <v>319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>IFERROR(IF(95*(B10*C10+D10*E10+F10*G10+H10*I10)=0,"",95*(B10*C10+D10*E10+F10*G10+H10*I10)/((C10+E10+G10+I10)*100)+J10),"")</f>
        <v/>
      </c>
    </row>
    <row r="11" spans="1:11" ht="15.75">
      <c r="A11" s="3" t="s">
        <v>320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>IFERROR(IF(95*(B11*C11+D11*E11+F11*G11+H11*I11)=0,"",95*(B11*C11+D11*E11+F11*G11+H11*I11)/((C11+E11+G11+I11)*100)+J11),"")</f>
        <v/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>
      <c r="A14" s="6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5">
        <f>IFERROR(AVERAGE(K7:K11),"")</f>
        <v>83.53125</v>
      </c>
    </row>
    <row r="15" spans="1:11" ht="15.7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>
      <c r="A16" s="3" t="s">
        <v>16</v>
      </c>
      <c r="B16" s="4" t="s">
        <v>46</v>
      </c>
      <c r="C16" s="4">
        <f>B16*0.4</f>
        <v>2</v>
      </c>
      <c r="D16" s="4"/>
      <c r="E16" s="4"/>
      <c r="F16" s="4"/>
      <c r="G16" s="4"/>
      <c r="H16" s="4"/>
      <c r="I16" s="4"/>
      <c r="J16" s="4"/>
      <c r="K16" s="4"/>
    </row>
  </sheetData>
  <sortState xmlns:xlrd2="http://schemas.microsoft.com/office/spreadsheetml/2017/richdata2" ref="A7:K8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I17"/>
  <sheetViews>
    <sheetView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322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258</v>
      </c>
      <c r="C5" s="18"/>
      <c r="D5" s="14" t="s">
        <v>259</v>
      </c>
      <c r="E5" s="18"/>
      <c r="F5" s="14" t="s">
        <v>260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326</v>
      </c>
      <c r="B7" s="9">
        <v>95</v>
      </c>
      <c r="C7" s="9">
        <v>1</v>
      </c>
      <c r="D7" s="9">
        <v>90</v>
      </c>
      <c r="E7" s="9">
        <v>1</v>
      </c>
      <c r="F7" s="9">
        <v>85</v>
      </c>
      <c r="G7" s="9">
        <v>1</v>
      </c>
      <c r="H7" s="9">
        <v>1</v>
      </c>
      <c r="I7" s="10">
        <f t="shared" ref="I7:I12" si="0">IFERROR(IF(95*(B7*C7+D7*E7+F7*G7)=0,"",95*(B7*C7+D7*E7+F7*G7)/((C7+E7+G7)*100)+H7),"")</f>
        <v>86.5</v>
      </c>
    </row>
    <row r="8" spans="1:9" ht="15.75">
      <c r="A8" s="8" t="s">
        <v>324</v>
      </c>
      <c r="B8" s="9">
        <v>90</v>
      </c>
      <c r="C8" s="9">
        <v>1</v>
      </c>
      <c r="D8" s="9">
        <v>90</v>
      </c>
      <c r="E8" s="9">
        <v>1</v>
      </c>
      <c r="F8" s="9">
        <v>85</v>
      </c>
      <c r="G8" s="9">
        <v>1</v>
      </c>
      <c r="H8" s="9"/>
      <c r="I8" s="10">
        <f t="shared" si="0"/>
        <v>83.916666666666671</v>
      </c>
    </row>
    <row r="9" spans="1:9" ht="15.75">
      <c r="A9" s="3" t="s">
        <v>323</v>
      </c>
      <c r="B9" s="4">
        <v>75</v>
      </c>
      <c r="C9" s="4">
        <v>1</v>
      </c>
      <c r="D9" s="4">
        <v>85</v>
      </c>
      <c r="E9" s="4">
        <v>1</v>
      </c>
      <c r="F9" s="4">
        <v>85</v>
      </c>
      <c r="G9" s="4">
        <v>1</v>
      </c>
      <c r="H9" s="4"/>
      <c r="I9" s="5">
        <f t="shared" si="0"/>
        <v>77.583333333333329</v>
      </c>
    </row>
    <row r="10" spans="1:9" ht="15.75">
      <c r="A10" s="3" t="s">
        <v>325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327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328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6" t="s">
        <v>15</v>
      </c>
      <c r="B15" s="4"/>
      <c r="C15" s="4"/>
      <c r="D15" s="4"/>
      <c r="E15" s="4"/>
      <c r="F15" s="4"/>
      <c r="G15" s="4"/>
      <c r="H15" s="4"/>
      <c r="I15" s="5">
        <f>IFERROR(AVERAGE(I7:I12),"")</f>
        <v>82.666666666666671</v>
      </c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3" t="s">
        <v>16</v>
      </c>
      <c r="B17" s="4" t="s">
        <v>79</v>
      </c>
      <c r="C17" s="4">
        <f>B17*0.4</f>
        <v>2.4000000000000004</v>
      </c>
      <c r="D17" s="4"/>
      <c r="E17" s="4"/>
      <c r="F17" s="4"/>
      <c r="G17" s="4"/>
      <c r="H17" s="4"/>
      <c r="I17" s="4"/>
    </row>
  </sheetData>
  <sortState xmlns:xlrd2="http://schemas.microsoft.com/office/spreadsheetml/2017/richdata2" ref="A7:I9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K18"/>
  <sheetViews>
    <sheetView topLeftCell="A5" workbookViewId="0">
      <selection activeCell="K7" sqref="K7:K8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329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313</v>
      </c>
      <c r="C5" s="18"/>
      <c r="D5" s="14" t="s">
        <v>314</v>
      </c>
      <c r="E5" s="18"/>
      <c r="F5" s="14" t="s">
        <v>315</v>
      </c>
      <c r="G5" s="18"/>
      <c r="H5" s="14" t="s">
        <v>316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335</v>
      </c>
      <c r="B7" s="9">
        <v>95</v>
      </c>
      <c r="C7" s="9">
        <v>1</v>
      </c>
      <c r="D7" s="9">
        <v>95</v>
      </c>
      <c r="E7" s="9">
        <v>1</v>
      </c>
      <c r="F7" s="9">
        <v>90</v>
      </c>
      <c r="G7" s="9">
        <v>1</v>
      </c>
      <c r="H7" s="9">
        <v>95</v>
      </c>
      <c r="I7" s="9">
        <v>1</v>
      </c>
      <c r="J7" s="9">
        <v>5</v>
      </c>
      <c r="K7" s="10">
        <f t="shared" ref="K7:K13" si="0">IFERROR(IF(95*(B7*C7+D7*E7+F7*G7+H7*I7)=0,"",95*(B7*C7+D7*E7+F7*G7+H7*I7)/((C7+E7+G7+I7)*100)+J7),"")</f>
        <v>94.0625</v>
      </c>
    </row>
    <row r="8" spans="1:11" ht="15.75">
      <c r="A8" s="8" t="s">
        <v>331</v>
      </c>
      <c r="B8" s="9">
        <v>86</v>
      </c>
      <c r="C8" s="9">
        <v>1</v>
      </c>
      <c r="D8" s="9">
        <v>85</v>
      </c>
      <c r="E8" s="9">
        <v>1</v>
      </c>
      <c r="F8" s="9">
        <v>78</v>
      </c>
      <c r="G8" s="9">
        <v>1</v>
      </c>
      <c r="H8" s="9">
        <v>85</v>
      </c>
      <c r="I8" s="9">
        <v>1</v>
      </c>
      <c r="J8" s="9"/>
      <c r="K8" s="10">
        <f t="shared" si="0"/>
        <v>79.325000000000003</v>
      </c>
    </row>
    <row r="9" spans="1:11" ht="15.75">
      <c r="A9" s="3" t="s">
        <v>332</v>
      </c>
      <c r="B9" s="4">
        <v>71</v>
      </c>
      <c r="C9" s="4">
        <v>1</v>
      </c>
      <c r="D9" s="4">
        <v>85</v>
      </c>
      <c r="E9" s="4">
        <v>1</v>
      </c>
      <c r="F9" s="4">
        <v>78</v>
      </c>
      <c r="G9" s="4">
        <v>1</v>
      </c>
      <c r="H9" s="4">
        <v>85</v>
      </c>
      <c r="I9" s="4">
        <v>1</v>
      </c>
      <c r="J9" s="4"/>
      <c r="K9" s="5">
        <f t="shared" si="0"/>
        <v>75.762500000000003</v>
      </c>
    </row>
    <row r="10" spans="1:11" ht="15.75">
      <c r="A10" s="3" t="s">
        <v>330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 t="shared" si="0"/>
        <v/>
      </c>
    </row>
    <row r="11" spans="1:11" ht="15.75">
      <c r="A11" s="3" t="s">
        <v>333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 t="shared" si="0"/>
        <v/>
      </c>
    </row>
    <row r="12" spans="1:11" ht="15.75">
      <c r="A12" s="3" t="s">
        <v>334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 t="shared" si="0"/>
        <v/>
      </c>
    </row>
    <row r="13" spans="1:11" ht="15.75">
      <c r="A13" s="3" t="s">
        <v>336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4">
        <v>1</v>
      </c>
      <c r="J13" s="4"/>
      <c r="K13" s="5" t="str">
        <f t="shared" si="0"/>
        <v/>
      </c>
    </row>
    <row r="14" spans="1:11" ht="15.7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>
      <c r="A16" s="6" t="s">
        <v>15</v>
      </c>
      <c r="B16" s="4"/>
      <c r="C16" s="4"/>
      <c r="D16" s="4"/>
      <c r="E16" s="4"/>
      <c r="F16" s="4"/>
      <c r="G16" s="4"/>
      <c r="H16" s="4"/>
      <c r="I16" s="4"/>
      <c r="J16" s="4"/>
      <c r="K16" s="5">
        <f>IFERROR(AVERAGE(K7:K13),"")</f>
        <v>83.05</v>
      </c>
    </row>
    <row r="17" spans="1:11" ht="15.7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.75">
      <c r="A18" s="3" t="s">
        <v>16</v>
      </c>
      <c r="B18" s="4" t="s">
        <v>243</v>
      </c>
      <c r="C18" s="4">
        <f>B18*0.4</f>
        <v>2.8000000000000003</v>
      </c>
      <c r="D18" s="4"/>
      <c r="E18" s="4"/>
      <c r="F18" s="4"/>
      <c r="G18" s="4"/>
      <c r="H18" s="4"/>
      <c r="I18" s="4"/>
      <c r="J18" s="4"/>
      <c r="K18" s="4"/>
    </row>
  </sheetData>
  <sortState xmlns:xlrd2="http://schemas.microsoft.com/office/spreadsheetml/2017/richdata2" ref="A7:K9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K17"/>
  <sheetViews>
    <sheetView topLeftCell="A4" workbookViewId="0">
      <selection activeCell="K7" sqref="K7:K8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337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338</v>
      </c>
      <c r="C5" s="18"/>
      <c r="D5" s="14" t="s">
        <v>339</v>
      </c>
      <c r="E5" s="18"/>
      <c r="F5" s="14" t="s">
        <v>340</v>
      </c>
      <c r="G5" s="18"/>
      <c r="H5" s="14" t="s">
        <v>341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347</v>
      </c>
      <c r="B7" s="9">
        <v>86</v>
      </c>
      <c r="C7" s="9">
        <v>1</v>
      </c>
      <c r="D7" s="9">
        <v>98</v>
      </c>
      <c r="E7" s="9">
        <v>1</v>
      </c>
      <c r="F7" s="9">
        <v>96</v>
      </c>
      <c r="G7" s="9">
        <v>1</v>
      </c>
      <c r="H7" s="9">
        <v>96</v>
      </c>
      <c r="I7" s="9">
        <v>1</v>
      </c>
      <c r="J7" s="9">
        <v>5</v>
      </c>
      <c r="K7" s="10">
        <f t="shared" ref="K7:K12" si="0">IFERROR(IF(95*(B7*C7+D7*E7+F7*G7+H7*I7)=0,"",95*(B7*C7+D7*E7+F7*G7+H7*I7)/((C7+E7+G7+I7)*100)+J7),"")</f>
        <v>94.3</v>
      </c>
    </row>
    <row r="8" spans="1:11" ht="15.75">
      <c r="A8" s="8" t="s">
        <v>346</v>
      </c>
      <c r="B8" s="9">
        <v>86</v>
      </c>
      <c r="C8" s="9">
        <v>1</v>
      </c>
      <c r="D8" s="9">
        <v>94</v>
      </c>
      <c r="E8" s="9">
        <v>1</v>
      </c>
      <c r="F8" s="9">
        <v>95</v>
      </c>
      <c r="G8" s="9">
        <v>1</v>
      </c>
      <c r="H8" s="9">
        <v>96</v>
      </c>
      <c r="I8" s="9">
        <v>1</v>
      </c>
      <c r="J8" s="9"/>
      <c r="K8" s="10">
        <f t="shared" si="0"/>
        <v>88.112499999999997</v>
      </c>
    </row>
    <row r="9" spans="1:11" ht="15.75">
      <c r="A9" s="3" t="s">
        <v>343</v>
      </c>
      <c r="B9" s="4">
        <v>78</v>
      </c>
      <c r="C9" s="4">
        <v>1</v>
      </c>
      <c r="D9" s="4">
        <v>82</v>
      </c>
      <c r="E9" s="4">
        <v>1</v>
      </c>
      <c r="F9" s="4">
        <v>80</v>
      </c>
      <c r="G9" s="4">
        <v>1</v>
      </c>
      <c r="H9" s="4">
        <v>82</v>
      </c>
      <c r="I9" s="4">
        <v>1</v>
      </c>
      <c r="J9" s="4"/>
      <c r="K9" s="5">
        <f t="shared" si="0"/>
        <v>76.474999999999994</v>
      </c>
    </row>
    <row r="10" spans="1:11" ht="15.75">
      <c r="A10" s="3" t="s">
        <v>342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 t="shared" si="0"/>
        <v/>
      </c>
    </row>
    <row r="11" spans="1:11" ht="15.75">
      <c r="A11" s="3" t="s">
        <v>344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 t="shared" si="0"/>
        <v/>
      </c>
    </row>
    <row r="12" spans="1:11" ht="15.75">
      <c r="A12" s="3" t="s">
        <v>345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 t="shared" si="0"/>
        <v/>
      </c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>
      <c r="A15" s="6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5">
        <f>IFERROR(AVERAGE(K7:K12),"")</f>
        <v>86.295833333333334</v>
      </c>
    </row>
    <row r="16" spans="1:11" ht="15.7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75">
      <c r="A17" s="3" t="s">
        <v>16</v>
      </c>
      <c r="B17" s="4" t="s">
        <v>79</v>
      </c>
      <c r="C17" s="4">
        <f>B17*0.4</f>
        <v>2.4000000000000004</v>
      </c>
      <c r="D17" s="4"/>
      <c r="E17" s="4"/>
      <c r="F17" s="4"/>
      <c r="G17" s="4"/>
      <c r="H17" s="4"/>
      <c r="I17" s="4"/>
      <c r="J17" s="4"/>
      <c r="K17" s="4"/>
    </row>
  </sheetData>
  <sortState xmlns:xlrd2="http://schemas.microsoft.com/office/spreadsheetml/2017/richdata2" ref="A7:K9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0"/>
  <sheetViews>
    <sheetView workbookViewId="0"/>
  </sheetViews>
  <sheetFormatPr defaultRowHeight="15"/>
  <cols>
    <col min="1" max="1" width="47" customWidth="1"/>
    <col min="11" max="11" width="15" customWidth="1"/>
  </cols>
  <sheetData>
    <row r="2" spans="1:11">
      <c r="A2" s="16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3</v>
      </c>
      <c r="C5" s="18"/>
      <c r="D5" s="14" t="s">
        <v>4</v>
      </c>
      <c r="E5" s="18"/>
      <c r="F5" s="14" t="s">
        <v>5</v>
      </c>
      <c r="G5" s="18"/>
      <c r="H5" s="14" t="s">
        <v>6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3" t="s">
        <v>27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5" t="str">
        <f t="shared" ref="K7:K15" si="0">IFERROR(IF(95*(B7*C7+D7*E7+F7*G7+H7*I7)=0,"",95*(B7*C7+D7*E7+F7*G7+H7*I7)/((C7+E7+G7+I7)*100)+J7),"")</f>
        <v/>
      </c>
    </row>
    <row r="8" spans="1:11" ht="15.75">
      <c r="A8" s="3" t="s">
        <v>28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 t="shared" si="0"/>
        <v/>
      </c>
    </row>
    <row r="9" spans="1:11" ht="15.75">
      <c r="A9" s="3" t="s">
        <v>29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 t="shared" si="0"/>
        <v/>
      </c>
    </row>
    <row r="10" spans="1:11" ht="15.75">
      <c r="A10" s="3" t="s">
        <v>30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 t="shared" si="0"/>
        <v/>
      </c>
    </row>
    <row r="11" spans="1:11" ht="15.75">
      <c r="A11" s="3" t="s">
        <v>31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 t="shared" si="0"/>
        <v/>
      </c>
    </row>
    <row r="12" spans="1:11" ht="15.75">
      <c r="A12" s="3" t="s">
        <v>32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 t="shared" si="0"/>
        <v/>
      </c>
    </row>
    <row r="13" spans="1:11" ht="15.75">
      <c r="A13" s="3" t="s">
        <v>33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4">
        <v>1</v>
      </c>
      <c r="J13" s="4"/>
      <c r="K13" s="5" t="str">
        <f t="shared" si="0"/>
        <v/>
      </c>
    </row>
    <row r="14" spans="1:11" ht="15.75">
      <c r="A14" s="3" t="s">
        <v>34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4">
        <v>1</v>
      </c>
      <c r="J14" s="4"/>
      <c r="K14" s="5" t="str">
        <f t="shared" si="0"/>
        <v/>
      </c>
    </row>
    <row r="15" spans="1:11" ht="15.75">
      <c r="A15" s="3" t="s">
        <v>35</v>
      </c>
      <c r="B15" s="4"/>
      <c r="C15" s="4">
        <v>1</v>
      </c>
      <c r="D15" s="4"/>
      <c r="E15" s="4">
        <v>1</v>
      </c>
      <c r="F15" s="4"/>
      <c r="G15" s="4">
        <v>1</v>
      </c>
      <c r="H15" s="4"/>
      <c r="I15" s="4">
        <v>1</v>
      </c>
      <c r="J15" s="4"/>
      <c r="K15" s="5" t="str">
        <f t="shared" si="0"/>
        <v/>
      </c>
    </row>
    <row r="16" spans="1:11" ht="15.7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7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.75">
      <c r="A18" s="6" t="s">
        <v>15</v>
      </c>
      <c r="B18" s="4"/>
      <c r="C18" s="4"/>
      <c r="D18" s="4"/>
      <c r="E18" s="4"/>
      <c r="F18" s="4"/>
      <c r="G18" s="4"/>
      <c r="H18" s="4"/>
      <c r="I18" s="4"/>
      <c r="J18" s="4"/>
      <c r="K18" s="5" t="str">
        <f>IFERROR(AVERAGE(K7:K15),"")</f>
        <v/>
      </c>
    </row>
    <row r="19" spans="1:11" ht="15.7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.75">
      <c r="A20" s="3" t="s">
        <v>16</v>
      </c>
      <c r="B20" s="4" t="s">
        <v>36</v>
      </c>
      <c r="C20" s="4">
        <f>B20*0.4</f>
        <v>3.6</v>
      </c>
      <c r="D20" s="4"/>
      <c r="E20" s="4"/>
      <c r="F20" s="4"/>
      <c r="G20" s="4"/>
      <c r="H20" s="4"/>
      <c r="I20" s="4"/>
      <c r="J20" s="4"/>
      <c r="K20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I17"/>
  <sheetViews>
    <sheetView topLeftCell="A4" workbookViewId="0">
      <selection activeCell="I7" sqref="I7:I8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348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349</v>
      </c>
      <c r="C5" s="18"/>
      <c r="D5" s="14" t="s">
        <v>350</v>
      </c>
      <c r="E5" s="18"/>
      <c r="F5" s="14" t="s">
        <v>351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357</v>
      </c>
      <c r="B7" s="9">
        <v>91</v>
      </c>
      <c r="C7" s="9">
        <v>1</v>
      </c>
      <c r="D7" s="9">
        <v>95</v>
      </c>
      <c r="E7" s="9">
        <v>1</v>
      </c>
      <c r="F7" s="9">
        <v>90</v>
      </c>
      <c r="G7" s="9">
        <v>1</v>
      </c>
      <c r="H7" s="9">
        <v>5</v>
      </c>
      <c r="I7" s="10">
        <f t="shared" ref="I7:I12" si="0">IFERROR(IF(95*(B7*C7+D7*E7+F7*G7)=0,"",95*(B7*C7+D7*E7+F7*G7)/((C7+E7+G7)*100)+H7),"")</f>
        <v>92.4</v>
      </c>
    </row>
    <row r="8" spans="1:9" ht="15.75">
      <c r="A8" s="8" t="s">
        <v>356</v>
      </c>
      <c r="B8" s="9">
        <v>98</v>
      </c>
      <c r="C8" s="9">
        <v>1</v>
      </c>
      <c r="D8" s="9">
        <v>98</v>
      </c>
      <c r="E8" s="9">
        <v>1</v>
      </c>
      <c r="F8" s="9">
        <v>90</v>
      </c>
      <c r="G8" s="9">
        <v>1</v>
      </c>
      <c r="H8" s="9"/>
      <c r="I8" s="10">
        <f t="shared" si="0"/>
        <v>90.566666666666663</v>
      </c>
    </row>
    <row r="9" spans="1:9" ht="15.75">
      <c r="A9" s="11" t="s">
        <v>353</v>
      </c>
      <c r="B9" s="12">
        <v>96</v>
      </c>
      <c r="C9" s="12">
        <v>1</v>
      </c>
      <c r="D9" s="12">
        <v>95</v>
      </c>
      <c r="E9" s="12">
        <v>1</v>
      </c>
      <c r="F9" s="12">
        <v>90</v>
      </c>
      <c r="G9" s="12">
        <v>1</v>
      </c>
      <c r="H9" s="12"/>
      <c r="I9" s="13">
        <f t="shared" si="0"/>
        <v>88.983333333333334</v>
      </c>
    </row>
    <row r="10" spans="1:9" ht="15.75">
      <c r="A10" s="3" t="s">
        <v>352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354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355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6" t="s">
        <v>15</v>
      </c>
      <c r="B15" s="4"/>
      <c r="C15" s="4"/>
      <c r="D15" s="4"/>
      <c r="E15" s="4"/>
      <c r="F15" s="4"/>
      <c r="G15" s="4"/>
      <c r="H15" s="4"/>
      <c r="I15" s="5">
        <f>IFERROR(AVERAGE(I7:I12),"")</f>
        <v>90.649999999999991</v>
      </c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3" t="s">
        <v>16</v>
      </c>
      <c r="B17" s="4" t="s">
        <v>79</v>
      </c>
      <c r="C17" s="4">
        <f>B17*0.4</f>
        <v>2.4000000000000004</v>
      </c>
      <c r="D17" s="4"/>
      <c r="E17" s="4"/>
      <c r="F17" s="4"/>
      <c r="G17" s="4"/>
      <c r="H17" s="4"/>
      <c r="I17" s="4"/>
    </row>
  </sheetData>
  <sortState xmlns:xlrd2="http://schemas.microsoft.com/office/spreadsheetml/2017/richdata2" ref="A7:I9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K16"/>
  <sheetViews>
    <sheetView topLeftCell="A4" workbookViewId="0">
      <selection activeCell="K7" sqref="K7:K8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358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338</v>
      </c>
      <c r="C5" s="18"/>
      <c r="D5" s="14" t="s">
        <v>339</v>
      </c>
      <c r="E5" s="18"/>
      <c r="F5" s="14" t="s">
        <v>340</v>
      </c>
      <c r="G5" s="18"/>
      <c r="H5" s="14" t="s">
        <v>341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360</v>
      </c>
      <c r="B7" s="9">
        <v>80</v>
      </c>
      <c r="C7" s="9">
        <v>1</v>
      </c>
      <c r="D7" s="9">
        <v>82</v>
      </c>
      <c r="E7" s="9">
        <v>1</v>
      </c>
      <c r="F7" s="9">
        <v>95</v>
      </c>
      <c r="G7" s="9">
        <v>1</v>
      </c>
      <c r="H7" s="9">
        <v>92</v>
      </c>
      <c r="I7" s="9">
        <v>1</v>
      </c>
      <c r="J7" s="9"/>
      <c r="K7" s="10">
        <f>IFERROR(IF(95*(B7*C7+D7*E7+F7*G7+H7*I7)=0,"",95*(B7*C7+D7*E7+F7*G7+H7*I7)/((C7+E7+G7+I7)*100)+J7),"")</f>
        <v>82.887500000000003</v>
      </c>
    </row>
    <row r="8" spans="1:11" ht="15.75">
      <c r="A8" s="8" t="s">
        <v>363</v>
      </c>
      <c r="B8" s="9">
        <v>80</v>
      </c>
      <c r="C8" s="9">
        <v>1</v>
      </c>
      <c r="D8" s="9">
        <v>82</v>
      </c>
      <c r="E8" s="9">
        <v>1</v>
      </c>
      <c r="F8" s="9">
        <v>95</v>
      </c>
      <c r="G8" s="9">
        <v>1</v>
      </c>
      <c r="H8" s="9">
        <v>92</v>
      </c>
      <c r="I8" s="9">
        <v>1</v>
      </c>
      <c r="J8" s="9"/>
      <c r="K8" s="10">
        <f>IFERROR(IF(95*(B8*C8+D8*E8+F8*G8+H8*I8)=0,"",95*(B8*C8+D8*E8+F8*G8+H8*I8)/((C8+E8+G8+I8)*100)+J8),"")</f>
        <v>82.887500000000003</v>
      </c>
    </row>
    <row r="9" spans="1:11" ht="15.75">
      <c r="A9" s="11" t="s">
        <v>362</v>
      </c>
      <c r="B9" s="12">
        <v>78</v>
      </c>
      <c r="C9" s="12">
        <v>1</v>
      </c>
      <c r="D9" s="12">
        <v>86</v>
      </c>
      <c r="E9" s="12">
        <v>1</v>
      </c>
      <c r="F9" s="12">
        <v>85</v>
      </c>
      <c r="G9" s="12">
        <v>1</v>
      </c>
      <c r="H9" s="12">
        <v>92</v>
      </c>
      <c r="I9" s="12">
        <v>1</v>
      </c>
      <c r="J9" s="12"/>
      <c r="K9" s="13">
        <f>IFERROR(IF(95*(B9*C9+D9*E9+F9*G9+H9*I9)=0,"",95*(B9*C9+D9*E9+F9*G9+H9*I9)/((C9+E9+G9+I9)*100)+J9),"")</f>
        <v>80.987499999999997</v>
      </c>
    </row>
    <row r="10" spans="1:11" ht="15.75">
      <c r="A10" s="3" t="s">
        <v>359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>IFERROR(IF(95*(B10*C10+D10*E10+F10*G10+H10*I10)=0,"",95*(B10*C10+D10*E10+F10*G10+H10*I10)/((C10+E10+G10+I10)*100)+J10),"")</f>
        <v/>
      </c>
    </row>
    <row r="11" spans="1:11" ht="15.75">
      <c r="A11" s="3" t="s">
        <v>361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>IFERROR(IF(95*(B11*C11+D11*E11+F11*G11+H11*I11)=0,"",95*(B11*C11+D11*E11+F11*G11+H11*I11)/((C11+E11+G11+I11)*100)+J11),"")</f>
        <v/>
      </c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>
      <c r="A14" s="6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5">
        <f>IFERROR(AVERAGE(K7:K11),"")</f>
        <v>82.254166666666663</v>
      </c>
    </row>
    <row r="15" spans="1:11" ht="15.7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>
      <c r="A16" s="3" t="s">
        <v>16</v>
      </c>
      <c r="B16" s="4" t="s">
        <v>46</v>
      </c>
      <c r="C16" s="4">
        <f>B16*0.4</f>
        <v>2</v>
      </c>
      <c r="D16" s="4"/>
      <c r="E16" s="4"/>
      <c r="F16" s="4"/>
      <c r="G16" s="4"/>
      <c r="H16" s="4"/>
      <c r="I16" s="4"/>
      <c r="J16" s="4"/>
      <c r="K16" s="4"/>
    </row>
  </sheetData>
  <sortState xmlns:xlrd2="http://schemas.microsoft.com/office/spreadsheetml/2017/richdata2" ref="A7:K9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I14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364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365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367</v>
      </c>
      <c r="B7" s="9">
        <v>90</v>
      </c>
      <c r="C7" s="9">
        <v>1</v>
      </c>
      <c r="D7" s="9">
        <v>95</v>
      </c>
      <c r="E7" s="9">
        <v>1</v>
      </c>
      <c r="F7" s="9">
        <v>92</v>
      </c>
      <c r="G7" s="9">
        <v>1</v>
      </c>
      <c r="H7" s="9">
        <v>1</v>
      </c>
      <c r="I7" s="10">
        <f>IFERROR(IF(95*(B7*C7+D7*E7+F7*G7)=0,"",95*(B7*C7+D7*E7+F7*G7)/((C7+E7+G7)*100)+H7),"")</f>
        <v>88.716666666666669</v>
      </c>
    </row>
    <row r="8" spans="1:9" ht="15.75">
      <c r="A8" s="3" t="s">
        <v>368</v>
      </c>
      <c r="B8" s="4">
        <v>75</v>
      </c>
      <c r="C8" s="4">
        <v>1</v>
      </c>
      <c r="D8" s="4">
        <v>95</v>
      </c>
      <c r="E8" s="4">
        <v>1</v>
      </c>
      <c r="F8" s="4">
        <v>80</v>
      </c>
      <c r="G8" s="4">
        <v>1</v>
      </c>
      <c r="H8" s="4"/>
      <c r="I8" s="5">
        <f>IFERROR(IF(95*(B8*C8+D8*E8+F8*G8)=0,"",95*(B8*C8+D8*E8+F8*G8)/((C8+E8+G8)*100)+H8),"")</f>
        <v>79.166666666666671</v>
      </c>
    </row>
    <row r="9" spans="1:9" ht="15.75">
      <c r="A9" s="3" t="s">
        <v>366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6" t="s">
        <v>15</v>
      </c>
      <c r="B12" s="4"/>
      <c r="C12" s="4"/>
      <c r="D12" s="4"/>
      <c r="E12" s="4"/>
      <c r="F12" s="4"/>
      <c r="G12" s="4"/>
      <c r="H12" s="4"/>
      <c r="I12" s="5">
        <f>IFERROR(AVERAGE(I7:I9),"")</f>
        <v>83.941666666666663</v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 t="s">
        <v>16</v>
      </c>
      <c r="B14" s="4" t="s">
        <v>152</v>
      </c>
      <c r="C14" s="4">
        <f>B14*0.4</f>
        <v>1.2000000000000002</v>
      </c>
      <c r="D14" s="4"/>
      <c r="E14" s="4"/>
      <c r="F14" s="4"/>
      <c r="G14" s="4"/>
      <c r="H14" s="4"/>
      <c r="I14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I14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369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349</v>
      </c>
      <c r="C5" s="18"/>
      <c r="D5" s="14" t="s">
        <v>350</v>
      </c>
      <c r="E5" s="18"/>
      <c r="F5" s="14" t="s">
        <v>351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371</v>
      </c>
      <c r="B7" s="9">
        <v>97</v>
      </c>
      <c r="C7" s="9">
        <v>1</v>
      </c>
      <c r="D7" s="9">
        <v>97</v>
      </c>
      <c r="E7" s="9">
        <v>1</v>
      </c>
      <c r="F7" s="9">
        <v>80</v>
      </c>
      <c r="G7" s="9">
        <v>1</v>
      </c>
      <c r="H7" s="9"/>
      <c r="I7" s="10">
        <f>IFERROR(IF(95*(B7*C7+D7*E7+F7*G7)=0,"",95*(B7*C7+D7*E7+F7*G7)/((C7+E7+G7)*100)+H7),"")</f>
        <v>86.766666666666666</v>
      </c>
    </row>
    <row r="8" spans="1:9" ht="15.75">
      <c r="A8" s="3" t="s">
        <v>372</v>
      </c>
      <c r="B8" s="4">
        <v>95</v>
      </c>
      <c r="C8" s="4">
        <v>1</v>
      </c>
      <c r="D8" s="4">
        <v>95</v>
      </c>
      <c r="E8" s="4">
        <v>1</v>
      </c>
      <c r="F8" s="4">
        <v>80</v>
      </c>
      <c r="G8" s="4">
        <v>1</v>
      </c>
      <c r="H8" s="4"/>
      <c r="I8" s="5">
        <f>IFERROR(IF(95*(B8*C8+D8*E8+F8*G8)=0,"",95*(B8*C8+D8*E8+F8*G8)/((C8+E8+G8)*100)+H8),"")</f>
        <v>85.5</v>
      </c>
    </row>
    <row r="9" spans="1:9" ht="15.75">
      <c r="A9" s="3" t="s">
        <v>370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6" t="s">
        <v>15</v>
      </c>
      <c r="B12" s="4"/>
      <c r="C12" s="4"/>
      <c r="D12" s="4"/>
      <c r="E12" s="4"/>
      <c r="F12" s="4"/>
      <c r="G12" s="4"/>
      <c r="H12" s="4"/>
      <c r="I12" s="5">
        <f>IFERROR(AVERAGE(I7:I9),"")</f>
        <v>86.133333333333326</v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 t="s">
        <v>16</v>
      </c>
      <c r="B14" s="4" t="s">
        <v>152</v>
      </c>
      <c r="C14" s="4">
        <f>B14*0.4</f>
        <v>1.2000000000000002</v>
      </c>
      <c r="D14" s="4"/>
      <c r="E14" s="4"/>
      <c r="F14" s="4"/>
      <c r="G14" s="4"/>
      <c r="H14" s="4"/>
      <c r="I14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I14"/>
  <sheetViews>
    <sheetView workbookViewId="0">
      <selection activeCell="I13" sqref="I13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373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61</v>
      </c>
      <c r="C5" s="18"/>
      <c r="D5" s="14" t="s">
        <v>62</v>
      </c>
      <c r="E5" s="18"/>
      <c r="F5" s="14" t="s">
        <v>63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3" t="s">
        <v>374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75">
      <c r="A8" s="3" t="s">
        <v>375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75">
      <c r="A9" s="3" t="s">
        <v>376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/>
      <c r="B10" s="4"/>
      <c r="C10" s="4"/>
      <c r="D10" s="4"/>
      <c r="E10" s="4"/>
      <c r="F10" s="4"/>
      <c r="G10" s="4"/>
      <c r="H10" s="4"/>
      <c r="I10" s="4"/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6" t="s">
        <v>15</v>
      </c>
      <c r="B12" s="4"/>
      <c r="C12" s="4"/>
      <c r="D12" s="4"/>
      <c r="E12" s="4"/>
      <c r="F12" s="4"/>
      <c r="G12" s="4"/>
      <c r="H12" s="4"/>
      <c r="I12" s="5" t="str">
        <f>IFERROR(AVERAGE(I7:I9),"")</f>
        <v/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 t="s">
        <v>16</v>
      </c>
      <c r="B14" s="4" t="s">
        <v>152</v>
      </c>
      <c r="C14" s="4">
        <f>B14*0.4</f>
        <v>1.2000000000000002</v>
      </c>
      <c r="D14" s="4"/>
      <c r="E14" s="4"/>
      <c r="F14" s="4"/>
      <c r="G14" s="4"/>
      <c r="H14" s="4"/>
      <c r="I14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K15"/>
  <sheetViews>
    <sheetView topLeftCell="A4" workbookViewId="0">
      <selection activeCell="K7" sqref="K7"/>
    </sheetView>
  </sheetViews>
  <sheetFormatPr defaultRowHeight="15"/>
  <cols>
    <col min="1" max="1" width="47" customWidth="1"/>
    <col min="11" max="11" width="15" customWidth="1"/>
  </cols>
  <sheetData>
    <row r="2" spans="1:11">
      <c r="A2" s="16" t="s">
        <v>377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ht="129.94999999999999" customHeight="1">
      <c r="A5" s="14" t="s">
        <v>2</v>
      </c>
      <c r="B5" s="14" t="s">
        <v>378</v>
      </c>
      <c r="C5" s="18"/>
      <c r="D5" s="14" t="s">
        <v>379</v>
      </c>
      <c r="E5" s="18"/>
      <c r="F5" s="14" t="s">
        <v>380</v>
      </c>
      <c r="G5" s="18"/>
      <c r="H5" s="14" t="s">
        <v>71</v>
      </c>
      <c r="I5" s="18"/>
      <c r="J5" s="14" t="s">
        <v>7</v>
      </c>
      <c r="K5" s="14" t="s">
        <v>8</v>
      </c>
    </row>
    <row r="6" spans="1:11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5"/>
      <c r="K6" s="15"/>
    </row>
    <row r="7" spans="1:11" ht="15.75">
      <c r="A7" s="8" t="s">
        <v>383</v>
      </c>
      <c r="B7" s="9">
        <v>90</v>
      </c>
      <c r="C7" s="9">
        <v>1</v>
      </c>
      <c r="D7" s="9">
        <v>90</v>
      </c>
      <c r="E7" s="9">
        <v>1</v>
      </c>
      <c r="F7" s="9">
        <v>85</v>
      </c>
      <c r="G7" s="9">
        <v>1</v>
      </c>
      <c r="H7" s="9">
        <v>90</v>
      </c>
      <c r="I7" s="9">
        <v>1</v>
      </c>
      <c r="J7" s="9">
        <v>1</v>
      </c>
      <c r="K7" s="10">
        <f>IFERROR(IF(95*(B7*C7+D7*E7+F7*G7+H7*I7)=0,"",95*(B7*C7+D7*E7+F7*G7+H7*I7)/((C7+E7+G7+I7)*100)+J7),"")</f>
        <v>85.3125</v>
      </c>
    </row>
    <row r="8" spans="1:11" ht="15.75">
      <c r="A8" s="11" t="s">
        <v>382</v>
      </c>
      <c r="B8" s="12">
        <v>90</v>
      </c>
      <c r="C8" s="12">
        <v>1</v>
      </c>
      <c r="D8" s="12">
        <v>85</v>
      </c>
      <c r="E8" s="12">
        <v>1</v>
      </c>
      <c r="F8" s="12">
        <v>90</v>
      </c>
      <c r="G8" s="12">
        <v>1</v>
      </c>
      <c r="H8" s="12">
        <v>90</v>
      </c>
      <c r="I8" s="12">
        <v>1</v>
      </c>
      <c r="J8" s="12"/>
      <c r="K8" s="13">
        <f>IFERROR(IF(95*(B8*C8+D8*E8+F8*G8+H8*I8)=0,"",95*(B8*C8+D8*E8+F8*G8+H8*I8)/((C8+E8+G8+I8)*100)+J8),"")</f>
        <v>84.3125</v>
      </c>
    </row>
    <row r="9" spans="1:11" ht="15.75">
      <c r="A9" s="11" t="s">
        <v>384</v>
      </c>
      <c r="B9" s="12">
        <v>80</v>
      </c>
      <c r="C9" s="12">
        <v>1</v>
      </c>
      <c r="D9" s="12">
        <v>80</v>
      </c>
      <c r="E9" s="12">
        <v>1</v>
      </c>
      <c r="F9" s="12">
        <v>80</v>
      </c>
      <c r="G9" s="12">
        <v>1</v>
      </c>
      <c r="H9" s="12">
        <v>70</v>
      </c>
      <c r="I9" s="12">
        <v>1</v>
      </c>
      <c r="J9" s="12"/>
      <c r="K9" s="13">
        <f>IFERROR(IF(95*(B9*C9+D9*E9+F9*G9+H9*I9)=0,"",95*(B9*C9+D9*E9+F9*G9+H9*I9)/((C9+E9+G9+I9)*100)+J9),"")</f>
        <v>73.625</v>
      </c>
    </row>
    <row r="10" spans="1:11" ht="15.75">
      <c r="A10" s="3" t="s">
        <v>381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>IFERROR(IF(95*(B10*C10+D10*E10+F10*G10+H10*I10)=0,"",95*(B10*C10+D10*E10+F10*G10+H10*I10)/((C10+E10+G10+I10)*100)+J10),"")</f>
        <v/>
      </c>
    </row>
    <row r="11" spans="1:11" ht="15.7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>
      <c r="A13" s="6" t="s">
        <v>15</v>
      </c>
      <c r="B13" s="4"/>
      <c r="C13" s="4"/>
      <c r="D13" s="4"/>
      <c r="E13" s="4"/>
      <c r="F13" s="4"/>
      <c r="G13" s="4"/>
      <c r="H13" s="4"/>
      <c r="I13" s="4"/>
      <c r="J13" s="4"/>
      <c r="K13" s="5">
        <f>IFERROR(AVERAGE(K7:K10),"")</f>
        <v>81.083333333333329</v>
      </c>
    </row>
    <row r="14" spans="1:11" ht="15.7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>
      <c r="A15" s="3" t="s">
        <v>16</v>
      </c>
      <c r="B15" s="4" t="s">
        <v>17</v>
      </c>
      <c r="C15" s="4">
        <f>B15*0.4</f>
        <v>1.6</v>
      </c>
      <c r="D15" s="4"/>
      <c r="E15" s="4"/>
      <c r="F15" s="4"/>
      <c r="G15" s="4"/>
      <c r="H15" s="4"/>
      <c r="I15" s="4"/>
      <c r="J15" s="4"/>
      <c r="K15" s="4"/>
    </row>
  </sheetData>
  <sortState xmlns:xlrd2="http://schemas.microsoft.com/office/spreadsheetml/2017/richdata2" ref="A7:K9">
    <sortCondition descending="1"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I16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385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365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388</v>
      </c>
      <c r="B7" s="9">
        <v>90</v>
      </c>
      <c r="C7" s="9">
        <v>1</v>
      </c>
      <c r="D7" s="9">
        <v>75</v>
      </c>
      <c r="E7" s="9">
        <v>1</v>
      </c>
      <c r="F7" s="9">
        <v>88</v>
      </c>
      <c r="G7" s="9">
        <v>1</v>
      </c>
      <c r="H7" s="9">
        <v>1</v>
      </c>
      <c r="I7" s="10">
        <f>IFERROR(IF(95*(B7*C7+D7*E7+F7*G7)=0,"",95*(B7*C7+D7*E7+F7*G7)/((C7+E7+G7)*100)+H7),"")</f>
        <v>81.11666666666666</v>
      </c>
    </row>
    <row r="8" spans="1:9" ht="15.75">
      <c r="A8" s="3" t="s">
        <v>386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75">
      <c r="A9" s="3" t="s">
        <v>387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389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 t="s">
        <v>390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>IFERROR(IF(95*(B11*C11+D11*E11+F11*G11)=0,"",95*(B11*C11+D11*E11+F11*G11)/((C11+E11+G11)*100)+H11),"")</f>
        <v/>
      </c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6" t="s">
        <v>15</v>
      </c>
      <c r="B14" s="4"/>
      <c r="C14" s="4"/>
      <c r="D14" s="4"/>
      <c r="E14" s="4"/>
      <c r="F14" s="4"/>
      <c r="G14" s="4"/>
      <c r="H14" s="4"/>
      <c r="I14" s="5">
        <f>IFERROR(AVERAGE(I7:I11),"")</f>
        <v>81.11666666666666</v>
      </c>
    </row>
    <row r="15" spans="1:9" ht="15.75">
      <c r="A15" s="3"/>
      <c r="B15" s="4"/>
      <c r="C15" s="4"/>
      <c r="D15" s="4"/>
      <c r="E15" s="4"/>
      <c r="F15" s="4"/>
      <c r="G15" s="4"/>
      <c r="H15" s="4"/>
      <c r="I15" s="4"/>
    </row>
    <row r="16" spans="1:9" ht="15.75">
      <c r="A16" s="3" t="s">
        <v>16</v>
      </c>
      <c r="B16" s="4" t="s">
        <v>46</v>
      </c>
      <c r="C16" s="4">
        <f>B16*0.4</f>
        <v>2</v>
      </c>
      <c r="D16" s="4"/>
      <c r="E16" s="4"/>
      <c r="F16" s="4"/>
      <c r="G16" s="4"/>
      <c r="H16" s="4"/>
      <c r="I16" s="4"/>
    </row>
  </sheetData>
  <sortState xmlns:xlrd2="http://schemas.microsoft.com/office/spreadsheetml/2017/richdata2" ref="A7:I11">
    <sortCondition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16"/>
  <sheetViews>
    <sheetView workbookViewId="0"/>
  </sheetViews>
  <sheetFormatPr defaultRowHeight="15"/>
  <cols>
    <col min="1" max="1" width="47" customWidth="1"/>
    <col min="9" max="9" width="15" customWidth="1"/>
  </cols>
  <sheetData>
    <row r="2" spans="1:9">
      <c r="A2" s="16" t="s">
        <v>37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40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3" t="s">
        <v>41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75">
      <c r="A8" s="3" t="s">
        <v>42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75">
      <c r="A9" s="3" t="s">
        <v>43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44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 t="s">
        <v>45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>IFERROR(IF(95*(B11*C11+D11*E11+F11*G11)=0,"",95*(B11*C11+D11*E11+F11*G11)/((C11+E11+G11)*100)+H11),"")</f>
        <v/>
      </c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6" t="s">
        <v>15</v>
      </c>
      <c r="B14" s="4"/>
      <c r="C14" s="4"/>
      <c r="D14" s="4"/>
      <c r="E14" s="4"/>
      <c r="F14" s="4"/>
      <c r="G14" s="4"/>
      <c r="H14" s="4"/>
      <c r="I14" s="5" t="str">
        <f>IFERROR(AVERAGE(I7:I11),"")</f>
        <v/>
      </c>
    </row>
    <row r="15" spans="1:9" ht="15.75">
      <c r="A15" s="3"/>
      <c r="B15" s="4"/>
      <c r="C15" s="4"/>
      <c r="D15" s="4"/>
      <c r="E15" s="4"/>
      <c r="F15" s="4"/>
      <c r="G15" s="4"/>
      <c r="H15" s="4"/>
      <c r="I15" s="4"/>
    </row>
    <row r="16" spans="1:9" ht="15.75">
      <c r="A16" s="3" t="s">
        <v>16</v>
      </c>
      <c r="B16" s="4" t="s">
        <v>46</v>
      </c>
      <c r="C16" s="4">
        <f>B16*0.4</f>
        <v>2</v>
      </c>
      <c r="D16" s="4"/>
      <c r="E16" s="4"/>
      <c r="F16" s="4"/>
      <c r="G16" s="4"/>
      <c r="H16" s="4"/>
      <c r="I16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22"/>
  <sheetViews>
    <sheetView workbookViewId="0">
      <selection activeCell="J8" sqref="J8:J9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47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19</v>
      </c>
      <c r="C5" s="18"/>
      <c r="D5" s="14" t="s">
        <v>20</v>
      </c>
      <c r="E5" s="18"/>
      <c r="F5" s="14" t="s">
        <v>21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56</v>
      </c>
      <c r="B7" s="9">
        <v>90</v>
      </c>
      <c r="C7" s="9">
        <v>1</v>
      </c>
      <c r="D7" s="9">
        <v>95</v>
      </c>
      <c r="E7" s="9">
        <v>1</v>
      </c>
      <c r="F7" s="9">
        <v>95</v>
      </c>
      <c r="G7" s="9">
        <v>1</v>
      </c>
      <c r="H7" s="9"/>
      <c r="I7" s="10">
        <f t="shared" ref="I7:I17" si="0">IFERROR(IF(95*(B7*C7+D7*E7+F7*G7)=0,"",95*(B7*C7+D7*E7+F7*G7)/((C7+E7+G7)*100)+H7),"")</f>
        <v>88.666666666666671</v>
      </c>
    </row>
    <row r="8" spans="1:9" ht="15.75">
      <c r="A8" s="8" t="s">
        <v>53</v>
      </c>
      <c r="B8" s="9">
        <v>80</v>
      </c>
      <c r="C8" s="9">
        <v>1</v>
      </c>
      <c r="D8" s="9">
        <v>83</v>
      </c>
      <c r="E8" s="9">
        <v>1</v>
      </c>
      <c r="F8" s="9">
        <v>85</v>
      </c>
      <c r="G8" s="9">
        <v>1</v>
      </c>
      <c r="H8" s="9"/>
      <c r="I8" s="10">
        <f t="shared" si="0"/>
        <v>78.533333333333331</v>
      </c>
    </row>
    <row r="9" spans="1:9" ht="15.75">
      <c r="A9" s="8" t="s">
        <v>55</v>
      </c>
      <c r="B9" s="9">
        <v>82</v>
      </c>
      <c r="C9" s="9">
        <v>1</v>
      </c>
      <c r="D9" s="9">
        <v>80</v>
      </c>
      <c r="E9" s="9">
        <v>1</v>
      </c>
      <c r="F9" s="9">
        <v>85</v>
      </c>
      <c r="G9" s="9">
        <v>1</v>
      </c>
      <c r="H9" s="9"/>
      <c r="I9" s="10">
        <f t="shared" si="0"/>
        <v>78.216666666666669</v>
      </c>
    </row>
    <row r="10" spans="1:9" ht="15.75">
      <c r="A10" s="8" t="s">
        <v>49</v>
      </c>
      <c r="B10" s="9">
        <v>80</v>
      </c>
      <c r="C10" s="9">
        <v>1</v>
      </c>
      <c r="D10" s="9">
        <v>90</v>
      </c>
      <c r="E10" s="9">
        <v>1</v>
      </c>
      <c r="F10" s="9">
        <v>75</v>
      </c>
      <c r="G10" s="9">
        <v>1</v>
      </c>
      <c r="H10" s="9"/>
      <c r="I10" s="10">
        <f t="shared" si="0"/>
        <v>77.583333333333329</v>
      </c>
    </row>
    <row r="11" spans="1:9" ht="15.75">
      <c r="A11" s="3" t="s">
        <v>58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57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 t="s">
        <v>54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5" t="str">
        <f t="shared" si="0"/>
        <v/>
      </c>
    </row>
    <row r="14" spans="1:9" ht="15.75">
      <c r="A14" s="3" t="s">
        <v>52</v>
      </c>
      <c r="B14" s="4"/>
      <c r="C14" s="4">
        <v>1</v>
      </c>
      <c r="D14" s="4"/>
      <c r="E14" s="4">
        <v>1</v>
      </c>
      <c r="F14" s="4"/>
      <c r="G14" s="4">
        <v>1</v>
      </c>
      <c r="H14" s="4"/>
      <c r="I14" s="5" t="str">
        <f t="shared" si="0"/>
        <v/>
      </c>
    </row>
    <row r="15" spans="1:9" ht="15.75">
      <c r="A15" s="3" t="s">
        <v>51</v>
      </c>
      <c r="B15" s="4"/>
      <c r="C15" s="4">
        <v>1</v>
      </c>
      <c r="D15" s="4"/>
      <c r="E15" s="4">
        <v>1</v>
      </c>
      <c r="F15" s="4"/>
      <c r="G15" s="4">
        <v>1</v>
      </c>
      <c r="H15" s="4"/>
      <c r="I15" s="5" t="str">
        <f t="shared" si="0"/>
        <v/>
      </c>
    </row>
    <row r="16" spans="1:9" ht="15.75">
      <c r="A16" s="3" t="s">
        <v>50</v>
      </c>
      <c r="B16" s="4"/>
      <c r="C16" s="4">
        <v>1</v>
      </c>
      <c r="D16" s="4"/>
      <c r="E16" s="4">
        <v>1</v>
      </c>
      <c r="F16" s="4"/>
      <c r="G16" s="4">
        <v>1</v>
      </c>
      <c r="H16" s="4"/>
      <c r="I16" s="5" t="str">
        <f t="shared" si="0"/>
        <v/>
      </c>
    </row>
    <row r="17" spans="1:9" ht="15.75">
      <c r="A17" s="3" t="s">
        <v>48</v>
      </c>
      <c r="B17" s="4"/>
      <c r="C17" s="4">
        <v>1</v>
      </c>
      <c r="D17" s="4"/>
      <c r="E17" s="4">
        <v>1</v>
      </c>
      <c r="F17" s="4"/>
      <c r="G17" s="4">
        <v>1</v>
      </c>
      <c r="H17" s="4"/>
      <c r="I17" s="5" t="str">
        <f t="shared" si="0"/>
        <v/>
      </c>
    </row>
    <row r="18" spans="1:9" ht="15.75">
      <c r="A18" s="3"/>
      <c r="B18" s="4"/>
      <c r="C18" s="4"/>
      <c r="D18" s="4"/>
      <c r="E18" s="4"/>
      <c r="F18" s="4"/>
      <c r="G18" s="4"/>
      <c r="H18" s="4"/>
      <c r="I18" s="4"/>
    </row>
    <row r="19" spans="1:9" ht="15.75">
      <c r="A19" s="3"/>
      <c r="B19" s="4"/>
      <c r="C19" s="4"/>
      <c r="D19" s="4"/>
      <c r="E19" s="4"/>
      <c r="F19" s="4"/>
      <c r="G19" s="4"/>
      <c r="H19" s="4"/>
      <c r="I19" s="4"/>
    </row>
    <row r="20" spans="1:9" ht="15.75">
      <c r="A20" s="6" t="s">
        <v>15</v>
      </c>
      <c r="B20" s="4"/>
      <c r="C20" s="4"/>
      <c r="D20" s="4"/>
      <c r="E20" s="4"/>
      <c r="F20" s="4"/>
      <c r="G20" s="4"/>
      <c r="H20" s="4"/>
      <c r="I20" s="5">
        <f>IFERROR(AVERAGE(I7:I17),"")</f>
        <v>80.75</v>
      </c>
    </row>
    <row r="21" spans="1:9" ht="15.75">
      <c r="A21" s="3"/>
      <c r="B21" s="4"/>
      <c r="C21" s="4"/>
      <c r="D21" s="4"/>
      <c r="E21" s="4"/>
      <c r="F21" s="4"/>
      <c r="G21" s="4"/>
      <c r="H21" s="4"/>
      <c r="I21" s="4"/>
    </row>
    <row r="22" spans="1:9" ht="15.75">
      <c r="A22" s="3" t="s">
        <v>16</v>
      </c>
      <c r="B22" s="4" t="s">
        <v>59</v>
      </c>
      <c r="C22" s="4">
        <f>B22*0.4</f>
        <v>4.4000000000000004</v>
      </c>
      <c r="D22" s="4"/>
      <c r="E22" s="4"/>
      <c r="F22" s="4"/>
      <c r="G22" s="4"/>
      <c r="H22" s="4"/>
      <c r="I22" s="4"/>
    </row>
  </sheetData>
  <sortState xmlns:xlrd2="http://schemas.microsoft.com/office/spreadsheetml/2017/richdata2" ref="A7:I10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16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60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61</v>
      </c>
      <c r="C5" s="18"/>
      <c r="D5" s="14" t="s">
        <v>62</v>
      </c>
      <c r="E5" s="18"/>
      <c r="F5" s="14" t="s">
        <v>63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67</v>
      </c>
      <c r="B7" s="9">
        <v>75</v>
      </c>
      <c r="C7" s="9">
        <v>1</v>
      </c>
      <c r="D7" s="9">
        <v>90</v>
      </c>
      <c r="E7" s="9">
        <v>1</v>
      </c>
      <c r="F7" s="9">
        <v>75</v>
      </c>
      <c r="G7" s="9">
        <v>1</v>
      </c>
      <c r="H7" s="9"/>
      <c r="I7" s="10">
        <f>IFERROR(IF(95*(B7*C7+D7*E7+F7*G7)=0,"",95*(B7*C7+D7*E7+F7*G7)/((C7+E7+G7)*100)+H7),"")</f>
        <v>76</v>
      </c>
    </row>
    <row r="8" spans="1:9" ht="15.75">
      <c r="A8" s="3" t="s">
        <v>64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75">
      <c r="A9" s="3" t="s">
        <v>65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66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 t="s">
        <v>68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>IFERROR(IF(95*(B11*C11+D11*E11+F11*G11)=0,"",95*(B11*C11+D11*E11+F11*G11)/((C11+E11+G11)*100)+H11),"")</f>
        <v/>
      </c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6" t="s">
        <v>15</v>
      </c>
      <c r="B14" s="4"/>
      <c r="C14" s="4"/>
      <c r="D14" s="4"/>
      <c r="E14" s="4"/>
      <c r="F14" s="4"/>
      <c r="G14" s="4"/>
      <c r="H14" s="4"/>
      <c r="I14" s="5">
        <f>IFERROR(AVERAGE(I7:I11),"")</f>
        <v>76</v>
      </c>
    </row>
    <row r="15" spans="1:9" ht="15.75">
      <c r="A15" s="3"/>
      <c r="B15" s="4"/>
      <c r="C15" s="4"/>
      <c r="D15" s="4"/>
      <c r="E15" s="4"/>
      <c r="F15" s="4"/>
      <c r="G15" s="4"/>
      <c r="H15" s="4"/>
      <c r="I15" s="4"/>
    </row>
    <row r="16" spans="1:9" ht="15.75">
      <c r="A16" s="3" t="s">
        <v>16</v>
      </c>
      <c r="B16" s="4" t="s">
        <v>46</v>
      </c>
      <c r="C16" s="4">
        <f>B16*0.4</f>
        <v>2</v>
      </c>
      <c r="D16" s="4"/>
      <c r="E16" s="4"/>
      <c r="F16" s="4"/>
      <c r="G16" s="4"/>
      <c r="H16" s="4"/>
      <c r="I16" s="4"/>
    </row>
  </sheetData>
  <sortState xmlns:xlrd2="http://schemas.microsoft.com/office/spreadsheetml/2017/richdata2" ref="A7:I11">
    <sortCondition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17"/>
  <sheetViews>
    <sheetView topLeftCell="A4" workbookViewId="0"/>
  </sheetViews>
  <sheetFormatPr defaultRowHeight="15"/>
  <cols>
    <col min="1" max="1" width="47" customWidth="1"/>
    <col min="9" max="9" width="15" customWidth="1"/>
  </cols>
  <sheetData>
    <row r="2" spans="1:9">
      <c r="A2" s="16" t="s">
        <v>69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70</v>
      </c>
      <c r="C5" s="18"/>
      <c r="D5" s="14" t="s">
        <v>71</v>
      </c>
      <c r="E5" s="18"/>
      <c r="F5" s="14" t="s">
        <v>72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3" t="s">
        <v>73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 t="shared" ref="I7:I12" si="0">IFERROR(IF(95*(B7*C7+D7*E7+F7*G7)=0,"",95*(B7*C7+D7*E7+F7*G7)/((C7+E7+G7)*100)+H7),"")</f>
        <v/>
      </c>
    </row>
    <row r="8" spans="1:9" ht="15.75">
      <c r="A8" s="3" t="s">
        <v>74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 t="shared" si="0"/>
        <v/>
      </c>
    </row>
    <row r="9" spans="1:9" ht="15.75">
      <c r="A9" s="3" t="s">
        <v>75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 t="shared" si="0"/>
        <v/>
      </c>
    </row>
    <row r="10" spans="1:9" ht="15.75">
      <c r="A10" s="3" t="s">
        <v>76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 t="shared" si="0"/>
        <v/>
      </c>
    </row>
    <row r="11" spans="1:9" ht="15.75">
      <c r="A11" s="3" t="s">
        <v>77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 t="shared" si="0"/>
        <v/>
      </c>
    </row>
    <row r="12" spans="1:9" ht="15.75">
      <c r="A12" s="3" t="s">
        <v>78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5" t="str">
        <f t="shared" si="0"/>
        <v/>
      </c>
    </row>
    <row r="13" spans="1:9" ht="15.75">
      <c r="A13" s="3"/>
      <c r="B13" s="4"/>
      <c r="C13" s="4"/>
      <c r="D13" s="4"/>
      <c r="E13" s="4"/>
      <c r="F13" s="4"/>
      <c r="G13" s="4"/>
      <c r="H13" s="4"/>
      <c r="I13" s="4"/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6" t="s">
        <v>15</v>
      </c>
      <c r="B15" s="4"/>
      <c r="C15" s="4"/>
      <c r="D15" s="4"/>
      <c r="E15" s="4"/>
      <c r="F15" s="4"/>
      <c r="G15" s="4"/>
      <c r="H15" s="4"/>
      <c r="I15" s="5" t="str">
        <f>IFERROR(AVERAGE(I7:I12),"")</f>
        <v/>
      </c>
    </row>
    <row r="16" spans="1:9" ht="15.75">
      <c r="A16" s="3"/>
      <c r="B16" s="4"/>
      <c r="C16" s="4"/>
      <c r="D16" s="4"/>
      <c r="E16" s="4"/>
      <c r="F16" s="4"/>
      <c r="G16" s="4"/>
      <c r="H16" s="4"/>
      <c r="I16" s="4"/>
    </row>
    <row r="17" spans="1:9" ht="15.75">
      <c r="A17" s="3" t="s">
        <v>16</v>
      </c>
      <c r="B17" s="4" t="s">
        <v>79</v>
      </c>
      <c r="C17" s="4">
        <f>B17*0.4</f>
        <v>2.4000000000000004</v>
      </c>
      <c r="D17" s="4"/>
      <c r="E17" s="4"/>
      <c r="F17" s="4"/>
      <c r="G17" s="4"/>
      <c r="H17" s="4"/>
      <c r="I17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15"/>
  <sheetViews>
    <sheetView topLeftCell="A4" workbookViewId="0">
      <selection activeCell="I7" sqref="I7"/>
    </sheetView>
  </sheetViews>
  <sheetFormatPr defaultRowHeight="15"/>
  <cols>
    <col min="1" max="1" width="47" customWidth="1"/>
    <col min="9" max="9" width="15" customWidth="1"/>
  </cols>
  <sheetData>
    <row r="2" spans="1:9">
      <c r="A2" s="16" t="s">
        <v>80</v>
      </c>
      <c r="B2" s="17"/>
      <c r="C2" s="17"/>
      <c r="D2" s="17"/>
      <c r="E2" s="17"/>
      <c r="F2" s="17"/>
      <c r="G2" s="17"/>
      <c r="H2" s="17"/>
      <c r="I2" s="17"/>
    </row>
    <row r="5" spans="1:9" ht="129.94999999999999" customHeight="1">
      <c r="A5" s="14" t="s">
        <v>2</v>
      </c>
      <c r="B5" s="14" t="s">
        <v>38</v>
      </c>
      <c r="C5" s="18"/>
      <c r="D5" s="14" t="s">
        <v>39</v>
      </c>
      <c r="E5" s="18"/>
      <c r="F5" s="14" t="s">
        <v>40</v>
      </c>
      <c r="G5" s="18"/>
      <c r="H5" s="14" t="s">
        <v>7</v>
      </c>
      <c r="I5" s="14" t="s">
        <v>8</v>
      </c>
    </row>
    <row r="6" spans="1:9" ht="15.95" customHeight="1">
      <c r="A6" s="15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5"/>
      <c r="I6" s="15"/>
    </row>
    <row r="7" spans="1:9" ht="15.75">
      <c r="A7" s="8" t="s">
        <v>81</v>
      </c>
      <c r="B7" s="9">
        <v>75</v>
      </c>
      <c r="C7" s="9">
        <v>1</v>
      </c>
      <c r="D7" s="9">
        <v>90</v>
      </c>
      <c r="E7" s="9">
        <v>1</v>
      </c>
      <c r="F7" s="9">
        <v>85</v>
      </c>
      <c r="G7" s="9">
        <v>1</v>
      </c>
      <c r="H7" s="9">
        <v>1</v>
      </c>
      <c r="I7" s="10">
        <f>IFERROR(IF(95*(B7*C7+D7*E7+F7*G7)=0,"",95*(B7*C7+D7*E7+F7*G7)/((C7+E7+G7)*100)+H7),"")</f>
        <v>80.166666666666671</v>
      </c>
    </row>
    <row r="8" spans="1:9" ht="15.75">
      <c r="A8" s="3" t="s">
        <v>82</v>
      </c>
      <c r="B8" s="4">
        <v>75</v>
      </c>
      <c r="C8" s="4">
        <v>1</v>
      </c>
      <c r="D8" s="4">
        <v>67</v>
      </c>
      <c r="E8" s="4">
        <v>1</v>
      </c>
      <c r="F8" s="4">
        <v>85</v>
      </c>
      <c r="G8" s="4">
        <v>1</v>
      </c>
      <c r="H8" s="4"/>
      <c r="I8" s="5">
        <f>IFERROR(IF(95*(B8*C8+D8*E8+F8*G8)=0,"",95*(B8*C8+D8*E8+F8*G8)/((C8+E8+G8)*100)+H8),"")</f>
        <v>71.88333333333334</v>
      </c>
    </row>
    <row r="9" spans="1:9" ht="15.75">
      <c r="A9" s="3" t="s">
        <v>83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75">
      <c r="A10" s="3" t="s">
        <v>84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75">
      <c r="A11" s="3"/>
      <c r="B11" s="4"/>
      <c r="C11" s="4"/>
      <c r="D11" s="4"/>
      <c r="E11" s="4"/>
      <c r="F11" s="4"/>
      <c r="G11" s="4"/>
      <c r="H11" s="4"/>
      <c r="I11" s="4"/>
    </row>
    <row r="12" spans="1:9" ht="15.75">
      <c r="A12" s="3"/>
      <c r="B12" s="4"/>
      <c r="C12" s="4"/>
      <c r="D12" s="4"/>
      <c r="E12" s="4"/>
      <c r="F12" s="4"/>
      <c r="G12" s="4"/>
      <c r="H12" s="4"/>
      <c r="I12" s="4"/>
    </row>
    <row r="13" spans="1:9" ht="15.75">
      <c r="A13" s="6" t="s">
        <v>15</v>
      </c>
      <c r="B13" s="4"/>
      <c r="C13" s="4"/>
      <c r="D13" s="4"/>
      <c r="E13" s="4"/>
      <c r="F13" s="4"/>
      <c r="G13" s="4"/>
      <c r="H13" s="4"/>
      <c r="I13" s="5">
        <f>IFERROR(AVERAGE(I7:I10),"")</f>
        <v>76.025000000000006</v>
      </c>
    </row>
    <row r="14" spans="1:9" ht="15.75">
      <c r="A14" s="3"/>
      <c r="B14" s="4"/>
      <c r="C14" s="4"/>
      <c r="D14" s="4"/>
      <c r="E14" s="4"/>
      <c r="F14" s="4"/>
      <c r="G14" s="4"/>
      <c r="H14" s="4"/>
      <c r="I14" s="4"/>
    </row>
    <row r="15" spans="1:9" ht="15.75">
      <c r="A15" s="3" t="s">
        <v>16</v>
      </c>
      <c r="B15" s="4" t="s">
        <v>17</v>
      </c>
      <c r="C15" s="4">
        <f>B15*0.4</f>
        <v>1.6</v>
      </c>
      <c r="D15" s="4"/>
      <c r="E15" s="4"/>
      <c r="F15" s="4"/>
      <c r="G15" s="4"/>
      <c r="H15" s="4"/>
      <c r="I15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46</vt:i4>
      </vt:variant>
    </vt:vector>
  </HeadingPairs>
  <TitlesOfParts>
    <vt:vector size="46" baseType="lpstr">
      <vt:lpstr>Середній бал</vt:lpstr>
      <vt:lpstr>АВ-21</vt:lpstr>
      <vt:lpstr>АВ-22</vt:lpstr>
      <vt:lpstr>АВ-22ск</vt:lpstr>
      <vt:lpstr>АВ-23</vt:lpstr>
      <vt:lpstr>АВ-23ск</vt:lpstr>
      <vt:lpstr>АВ-24</vt:lpstr>
      <vt:lpstr>АВ-24м</vt:lpstr>
      <vt:lpstr>АВ-24ск</vt:lpstr>
      <vt:lpstr>ГМ-23</vt:lpstr>
      <vt:lpstr>ГМ-23ск</vt:lpstr>
      <vt:lpstr>ГМ-24</vt:lpstr>
      <vt:lpstr>ГМ-24м</vt:lpstr>
      <vt:lpstr>ГМ-24ск</vt:lpstr>
      <vt:lpstr>ГР-22</vt:lpstr>
      <vt:lpstr>ГР-23</vt:lpstr>
      <vt:lpstr>ГР-23ск</vt:lpstr>
      <vt:lpstr>ГР-24</vt:lpstr>
      <vt:lpstr>ГР-24ск</vt:lpstr>
      <vt:lpstr>ЕПА-21</vt:lpstr>
      <vt:lpstr>ЕПА-22</vt:lpstr>
      <vt:lpstr>ЕПА-22ск</vt:lpstr>
      <vt:lpstr>ЕПА-23</vt:lpstr>
      <vt:lpstr>ЕПА-23ск</vt:lpstr>
      <vt:lpstr>ЕПА-24</vt:lpstr>
      <vt:lpstr>ЕПА-24м</vt:lpstr>
      <vt:lpstr>ЕПА-24ск</vt:lpstr>
      <vt:lpstr>МО-21</vt:lpstr>
      <vt:lpstr>МО-22</vt:lpstr>
      <vt:lpstr>МО-22ск</vt:lpstr>
      <vt:lpstr>МТ-23</vt:lpstr>
      <vt:lpstr>МТ-23ск</vt:lpstr>
      <vt:lpstr>МТ-24</vt:lpstr>
      <vt:lpstr>МТ-24м</vt:lpstr>
      <vt:lpstr>МТ-24ск</vt:lpstr>
      <vt:lpstr>МЧМ-21</vt:lpstr>
      <vt:lpstr>МЧМ-22</vt:lpstr>
      <vt:lpstr>МЧМ-22ск</vt:lpstr>
      <vt:lpstr>ХТ-21</vt:lpstr>
      <vt:lpstr>ХТ-22</vt:lpstr>
      <vt:lpstr>ХТ-22ск</vt:lpstr>
      <vt:lpstr>ХТ-23</vt:lpstr>
      <vt:lpstr>ХТ-23ск</vt:lpstr>
      <vt:lpstr>ХТ-24</vt:lpstr>
      <vt:lpstr>ХТ-24м</vt:lpstr>
      <vt:lpstr>ХТ-24ск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 CSK</cp:lastModifiedBy>
  <dcterms:created xsi:type="dcterms:W3CDTF">2025-01-22T01:01:02Z</dcterms:created>
  <dcterms:modified xsi:type="dcterms:W3CDTF">2025-01-31T10:24:55Z</dcterms:modified>
</cp:coreProperties>
</file>