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 CSK\Desktop\2024-2025\стипендіальна комісія\зимові рейтинги 24-25\"/>
    </mc:Choice>
  </mc:AlternateContent>
  <xr:revisionPtr revIDLastSave="0" documentId="13_ncr:1_{731E0BCA-0210-455B-AE1C-61001C844D52}" xr6:coauthVersionLast="47" xr6:coauthVersionMax="47" xr10:uidLastSave="{00000000-0000-0000-0000-000000000000}"/>
  <bookViews>
    <workbookView xWindow="-20610" yWindow="-120" windowWidth="20730" windowHeight="11160" tabRatio="872" firstSheet="25" activeTab="17" xr2:uid="{00000000-000D-0000-FFFF-FFFF00000000}"/>
  </bookViews>
  <sheets>
    <sheet name="Середній бал" sheetId="1" r:id="rId1"/>
    <sheet name="ЕК-21" sheetId="3" r:id="rId2"/>
    <sheet name="ЕК-22" sheetId="4" r:id="rId3"/>
    <sheet name="ЕК-23ск" sheetId="5" r:id="rId4"/>
    <sheet name="КН-21" sheetId="6" r:id="rId5"/>
    <sheet name="КН-22" sheetId="7" r:id="rId6"/>
    <sheet name="КН-23" sheetId="8" r:id="rId7"/>
    <sheet name="КН-23ск" sheetId="9" r:id="rId8"/>
    <sheet name="КН-24" sheetId="10" r:id="rId9"/>
    <sheet name="МАР-21" sheetId="11" r:id="rId10"/>
    <sheet name="МАР-22" sheetId="12" r:id="rId11"/>
    <sheet name="МВС-21" sheetId="13" r:id="rId12"/>
    <sheet name="МВС-22" sheetId="14" r:id="rId13"/>
    <sheet name="МВС-23" sheetId="15" r:id="rId14"/>
    <sheet name="МЕВ-22" sheetId="16" r:id="rId15"/>
    <sheet name="МЕВ-23" sheetId="17" r:id="rId16"/>
    <sheet name="МН-22" sheetId="18" r:id="rId17"/>
    <sheet name="МН-23" sheetId="19" r:id="rId18"/>
    <sheet name="МН-23ск" sheetId="20" r:id="rId19"/>
    <sheet name="МН-24" sheetId="21" r:id="rId20"/>
    <sheet name="MBA-24м МН-24м" sheetId="2" r:id="rId21"/>
    <sheet name="МН-24ск" sheetId="23" r:id="rId22"/>
    <sheet name="МСД-23" sheetId="24" r:id="rId23"/>
    <sheet name="МСД-24ск" sheetId="25" r:id="rId24"/>
    <sheet name="ОіОп-21" sheetId="26" r:id="rId25"/>
    <sheet name="ОіОп-22" sheetId="27" r:id="rId26"/>
    <sheet name="ОіОп-23мб" sheetId="28" r:id="rId27"/>
    <sheet name="ОіОп-24ск" sheetId="29" r:id="rId28"/>
    <sheet name="ПТ-23" sheetId="30" r:id="rId29"/>
    <sheet name="ПТ-23ск" sheetId="31" r:id="rId30"/>
    <sheet name="ПТ-24" sheetId="32" r:id="rId31"/>
    <sheet name="ПТБД-21" sheetId="33" r:id="rId32"/>
    <sheet name="ПТБД-22" sheetId="34" r:id="rId33"/>
    <sheet name="ФБС-21" sheetId="35" r:id="rId34"/>
    <sheet name="ФБС-22" sheetId="36" r:id="rId35"/>
    <sheet name="ФБС-23-2ск" sheetId="37" r:id="rId36"/>
    <sheet name="ФБС-23ск" sheetId="38" r:id="rId37"/>
    <sheet name="ФБС-24ск" sheetId="39" r:id="rId3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" i="2" l="1"/>
  <c r="Q12" i="2" s="1"/>
  <c r="Q7" i="2"/>
  <c r="C15" i="39" l="1"/>
  <c r="I8" i="39"/>
  <c r="I10" i="39"/>
  <c r="I9" i="39"/>
  <c r="I7" i="39"/>
  <c r="C13" i="38"/>
  <c r="K7" i="38"/>
  <c r="K8" i="38"/>
  <c r="K11" i="38" s="1"/>
  <c r="C12" i="37"/>
  <c r="O7" i="37"/>
  <c r="O10" i="37" s="1"/>
  <c r="C13" i="36"/>
  <c r="K7" i="36"/>
  <c r="K8" i="36"/>
  <c r="C12" i="35"/>
  <c r="K7" i="35"/>
  <c r="K10" i="35" s="1"/>
  <c r="C13" i="34"/>
  <c r="K8" i="34"/>
  <c r="K7" i="34"/>
  <c r="K11" i="34" s="1"/>
  <c r="C12" i="33"/>
  <c r="K7" i="33"/>
  <c r="K10" i="33" s="1"/>
  <c r="C14" i="32"/>
  <c r="I9" i="32"/>
  <c r="I7" i="32"/>
  <c r="I8" i="32"/>
  <c r="C12" i="31"/>
  <c r="I7" i="31"/>
  <c r="I10" i="31" s="1"/>
  <c r="C12" i="30"/>
  <c r="I7" i="30"/>
  <c r="I10" i="30" s="1"/>
  <c r="C12" i="29"/>
  <c r="K10" i="29"/>
  <c r="K7" i="29"/>
  <c r="C17" i="28"/>
  <c r="M12" i="28"/>
  <c r="M11" i="28"/>
  <c r="M10" i="28"/>
  <c r="M9" i="28"/>
  <c r="M8" i="28"/>
  <c r="M7" i="28"/>
  <c r="C12" i="27"/>
  <c r="K7" i="27"/>
  <c r="K10" i="27" s="1"/>
  <c r="C12" i="26"/>
  <c r="K7" i="26"/>
  <c r="K10" i="26" s="1"/>
  <c r="C12" i="25"/>
  <c r="I7" i="25"/>
  <c r="I10" i="25" s="1"/>
  <c r="C12" i="24"/>
  <c r="I7" i="24"/>
  <c r="I10" i="24" s="1"/>
  <c r="C13" i="23"/>
  <c r="I8" i="23"/>
  <c r="I7" i="23"/>
  <c r="C13" i="21"/>
  <c r="M8" i="21"/>
  <c r="M7" i="21"/>
  <c r="M11" i="21" s="1"/>
  <c r="C12" i="20"/>
  <c r="I7" i="20"/>
  <c r="I10" i="20" s="1"/>
  <c r="C14" i="19"/>
  <c r="I8" i="19"/>
  <c r="I9" i="19"/>
  <c r="I7" i="19"/>
  <c r="C12" i="18"/>
  <c r="I7" i="18"/>
  <c r="I10" i="18" s="1"/>
  <c r="C12" i="17"/>
  <c r="I7" i="17"/>
  <c r="I10" i="17" s="1"/>
  <c r="C12" i="16"/>
  <c r="K7" i="16"/>
  <c r="K10" i="16" s="1"/>
  <c r="C12" i="15"/>
  <c r="I7" i="15"/>
  <c r="I10" i="15" s="1"/>
  <c r="C12" i="14"/>
  <c r="I7" i="14"/>
  <c r="I10" i="14" s="1"/>
  <c r="C15" i="13"/>
  <c r="I10" i="13"/>
  <c r="I7" i="13"/>
  <c r="I9" i="13"/>
  <c r="I8" i="13"/>
  <c r="C13" i="12"/>
  <c r="K7" i="12"/>
  <c r="K8" i="12"/>
  <c r="C13" i="11"/>
  <c r="K8" i="11"/>
  <c r="K7" i="11"/>
  <c r="C13" i="10"/>
  <c r="I8" i="10"/>
  <c r="I7" i="10"/>
  <c r="I11" i="10" s="1"/>
  <c r="C12" i="9"/>
  <c r="G7" i="9"/>
  <c r="G10" i="9" s="1"/>
  <c r="C16" i="8"/>
  <c r="K8" i="8"/>
  <c r="K11" i="8"/>
  <c r="K7" i="8"/>
  <c r="K10" i="8"/>
  <c r="K9" i="8"/>
  <c r="C18" i="7"/>
  <c r="G13" i="7"/>
  <c r="G9" i="7"/>
  <c r="G8" i="7"/>
  <c r="G12" i="7"/>
  <c r="G7" i="7"/>
  <c r="G10" i="7"/>
  <c r="G11" i="7"/>
  <c r="C17" i="6"/>
  <c r="I12" i="6"/>
  <c r="I10" i="6"/>
  <c r="I8" i="6"/>
  <c r="I11" i="6"/>
  <c r="I7" i="6"/>
  <c r="I9" i="6"/>
  <c r="C12" i="5"/>
  <c r="K7" i="5"/>
  <c r="K10" i="5" s="1"/>
  <c r="C13" i="4"/>
  <c r="K8" i="4"/>
  <c r="K7" i="4"/>
  <c r="K11" i="4" s="1"/>
  <c r="C12" i="3"/>
  <c r="K7" i="3"/>
  <c r="K10" i="3" s="1"/>
  <c r="C14" i="2"/>
  <c r="K11" i="11" l="1"/>
  <c r="M15" i="28"/>
  <c r="I11" i="23"/>
  <c r="K11" i="36"/>
  <c r="I13" i="39"/>
  <c r="I12" i="32"/>
  <c r="I13" i="13"/>
  <c r="K11" i="12"/>
  <c r="K14" i="8"/>
  <c r="G16" i="7"/>
  <c r="I15" i="6"/>
  <c r="I12" i="19"/>
  <c r="B4" i="1" l="1"/>
</calcChain>
</file>

<file path=xl/sharedStrings.xml><?xml version="1.0" encoding="utf-8"?>
<sst xmlns="http://schemas.openxmlformats.org/spreadsheetml/2006/main" count="742" uniqueCount="218">
  <si>
    <t>Середній прохідний бал по факультету для груп, де навчається 1 студент за кошти держзамовлення</t>
  </si>
  <si>
    <t>ПІБ</t>
  </si>
  <si>
    <t>Аналітика даних для менеджерів</t>
  </si>
  <si>
    <t>Керівництво собою, командами та організаціями</t>
  </si>
  <si>
    <t>Підтримка бізнес-процесів ERP систем</t>
  </si>
  <si>
    <t>Управління бізнес-процесами</t>
  </si>
  <si>
    <t>Управління проєктами</t>
  </si>
  <si>
    <t>Дод. бали</t>
  </si>
  <si>
    <t>Бали рейтингу</t>
  </si>
  <si>
    <t>Оцінка</t>
  </si>
  <si>
    <t>Кредити</t>
  </si>
  <si>
    <t>ІВАНОВ Олександр Валентинович</t>
  </si>
  <si>
    <t>ПРИТУЛА Сергій В’ячеславович</t>
  </si>
  <si>
    <t>Середнє значення</t>
  </si>
  <si>
    <t>Всього</t>
  </si>
  <si>
    <t>2</t>
  </si>
  <si>
    <t>ЕК-21</t>
  </si>
  <si>
    <t>Аналіз та прогнозування економічних систем (курсова робота)</t>
  </si>
  <si>
    <t>Бізнес-аналітика</t>
  </si>
  <si>
    <t>Аналіз та прогнозування економічних систем</t>
  </si>
  <si>
    <t>Стратегічне управління</t>
  </si>
  <si>
    <t>ВЕРЕТЕННІКОВ Матвій Володимирович</t>
  </si>
  <si>
    <t>1</t>
  </si>
  <si>
    <t>ЕК-22</t>
  </si>
  <si>
    <t>Національна економіка (курсова робота)</t>
  </si>
  <si>
    <t>Аналіз бізнес середовища</t>
  </si>
  <si>
    <t>Міжнародна економіка</t>
  </si>
  <si>
    <t>Національна економіка</t>
  </si>
  <si>
    <t>ЖЕЖЕЛА Анастасія Дмитрівна</t>
  </si>
  <si>
    <t>ЯМКОВИЙ Максим Романович</t>
  </si>
  <si>
    <t>ЕК-23ск</t>
  </si>
  <si>
    <t>БОЙКО Ельвіра Ельчін кизи</t>
  </si>
  <si>
    <t>КН-21</t>
  </si>
  <si>
    <t>Сучасні технології розробки Web-додатків (курсова робота)</t>
  </si>
  <si>
    <t>Основи інформаційної безпеки</t>
  </si>
  <si>
    <t>Сучасні технології розробки Web-додатків</t>
  </si>
  <si>
    <t>БУРЕЙ Юлія Степанівна</t>
  </si>
  <si>
    <t>КОЛІОГЛО Катерина Вячеславівна</t>
  </si>
  <si>
    <t>МИРОНЕНКО Тимур Ігорович</t>
  </si>
  <si>
    <t>МІЩЕНКО Олена Михайлівна</t>
  </si>
  <si>
    <t>СЕНЬКО Владислав Михайлович</t>
  </si>
  <si>
    <t>СТРУЖЕВСЬКИЙ Ілля Андрійович</t>
  </si>
  <si>
    <t>6</t>
  </si>
  <si>
    <t>КН-22</t>
  </si>
  <si>
    <t>Методи та засоби обробки інформації</t>
  </si>
  <si>
    <t>Хмарні сервіси</t>
  </si>
  <si>
    <t>АКБАР Фаяд Фарідович</t>
  </si>
  <si>
    <t>БЕРЕГОВИЙ Владислав Олегович</t>
  </si>
  <si>
    <t>БІЛАЯ Єлизавета Святославівна</t>
  </si>
  <si>
    <t>БУЙВОЛ Владислав Євгенійович</t>
  </si>
  <si>
    <t>ГОРБЕНКО Анастасія Олександрівна</t>
  </si>
  <si>
    <t>КОДЛУБОВСЬКА Анжеліка Олександрівна</t>
  </si>
  <si>
    <t>КОЛЕСНІК Василь Вікторович</t>
  </si>
  <si>
    <t>7</t>
  </si>
  <si>
    <t>КН-23</t>
  </si>
  <si>
    <t>Об`єктне моделювання і UML (курсова робота)</t>
  </si>
  <si>
    <t>Об`єктне моделювання і UML</t>
  </si>
  <si>
    <t>Операційні системи та системне програмування</t>
  </si>
  <si>
    <t>Теорія ймовірності, ймовірнісні процеси та математична статистика</t>
  </si>
  <si>
    <t>ЖИЖИЧ Дар’я Олександрівна</t>
  </si>
  <si>
    <t>КУЧЕРЕНКО Гліб Іванович</t>
  </si>
  <si>
    <t>МОРОЗ Євген Олегович</t>
  </si>
  <si>
    <t>НЕЧИПОРУК Назар Русланович</t>
  </si>
  <si>
    <t>РОЩУК Кіріл Олексійович</t>
  </si>
  <si>
    <t>5</t>
  </si>
  <si>
    <t>КН-23ск</t>
  </si>
  <si>
    <t>ГНІДАШ Богдан Максимович</t>
  </si>
  <si>
    <t>КН-24</t>
  </si>
  <si>
    <t>Вища математика</t>
  </si>
  <si>
    <t>Дискретна математика</t>
  </si>
  <si>
    <t>Офісні комп`ютерні технології</t>
  </si>
  <si>
    <t>БОБІН Микита Валентинович</t>
  </si>
  <si>
    <t>СТОВБА Владислав Михайлович</t>
  </si>
  <si>
    <t>МАР-21</t>
  </si>
  <si>
    <t>Маркетинг промислового підприємства (курсова робота)</t>
  </si>
  <si>
    <t>Маркетинг промислового підприємства</t>
  </si>
  <si>
    <t>Маркетингові дослідження</t>
  </si>
  <si>
    <t>Маркетингові комунікації</t>
  </si>
  <si>
    <t>ЖУК Кирило Андрійович</t>
  </si>
  <si>
    <t>МАЦЮПА Роман Леонідович</t>
  </si>
  <si>
    <t>МАР-22</t>
  </si>
  <si>
    <t>Маркетинг-2 (курсова робота)</t>
  </si>
  <si>
    <t>Маркетинг-2</t>
  </si>
  <si>
    <t>Поведінка споживачів</t>
  </si>
  <si>
    <t>ГРИЦЕНКО Іван Васильович</t>
  </si>
  <si>
    <t>СТАРОВІРЕЦЬ Олексій Павлович</t>
  </si>
  <si>
    <t>МВС-21</t>
  </si>
  <si>
    <t>Дипломатія</t>
  </si>
  <si>
    <t>Міжнародна безпека</t>
  </si>
  <si>
    <t>Стратегічні комунікації та PR</t>
  </si>
  <si>
    <t>АКУН Ірина Андріївна</t>
  </si>
  <si>
    <t>МИХАЙЛОВ Данило Олександрович</t>
  </si>
  <si>
    <t>ТКАЧОВА Маргарита Юріївна</t>
  </si>
  <si>
    <t>ФОМІН Дмитро Олександрович</t>
  </si>
  <si>
    <t>4</t>
  </si>
  <si>
    <t>МВС-22</t>
  </si>
  <si>
    <t>Міжнародні економічні відносини</t>
  </si>
  <si>
    <t>Міжнародні організації</t>
  </si>
  <si>
    <t>Професійне редагування та рерайт</t>
  </si>
  <si>
    <t>УСЕНКО Анна Дмитрівна</t>
  </si>
  <si>
    <t>МВС-23</t>
  </si>
  <si>
    <t>Креативна економіка</t>
  </si>
  <si>
    <t>Міжнародні відносини та світова політика</t>
  </si>
  <si>
    <t>Теорія і практика журналістської творчості</t>
  </si>
  <si>
    <t>ТИМОШЕНКО Євгенія Андріївна</t>
  </si>
  <si>
    <t>МЕВ-22</t>
  </si>
  <si>
    <t>Міжнародні економічні відносини (курсова робота)</t>
  </si>
  <si>
    <t>Міжкультурна комунікація</t>
  </si>
  <si>
    <t>Міжнародний менеджмент</t>
  </si>
  <si>
    <t>ВОРОБЙОВА Марія Олегівна</t>
  </si>
  <si>
    <t>МЕВ-23</t>
  </si>
  <si>
    <t>Бухгалтерський облік</t>
  </si>
  <si>
    <t>Макроекономіка</t>
  </si>
  <si>
    <t>ШЕСТАК Анастасія Станіславівна</t>
  </si>
  <si>
    <t>МН-22</t>
  </si>
  <si>
    <t>Економіка праці</t>
  </si>
  <si>
    <t>Лідерство</t>
  </si>
  <si>
    <t>РИМАРЧУК Софія Русланівна</t>
  </si>
  <si>
    <t>МН-23</t>
  </si>
  <si>
    <t>Менеджмент (курсова робота)</t>
  </si>
  <si>
    <t>Менеджмент</t>
  </si>
  <si>
    <t>ЛОКАЙЧУК Марк Олександрович</t>
  </si>
  <si>
    <t>ЛУК’ЯНЦЕВА Дарія Андріївна</t>
  </si>
  <si>
    <t>ШПІКОВ Денис Дмитрович</t>
  </si>
  <si>
    <t>3</t>
  </si>
  <si>
    <t>МН-23ск</t>
  </si>
  <si>
    <t>ПАЛИВОДА Сніжана Володимирівна</t>
  </si>
  <si>
    <t>МН-24</t>
  </si>
  <si>
    <t>Мікроекономіка</t>
  </si>
  <si>
    <t>Прикладна інформатика</t>
  </si>
  <si>
    <t>Прикладна математика</t>
  </si>
  <si>
    <t>ТЕРЕЩЕНКО Данило Сергійович</t>
  </si>
  <si>
    <t>ШУСТОВ Олександр Дмитрович</t>
  </si>
  <si>
    <t>HR-менеджмент</t>
  </si>
  <si>
    <t>Ризик-менеджмент</t>
  </si>
  <si>
    <t>ПРОНОЗА Кірілл Дмитрович</t>
  </si>
  <si>
    <t>МН-24ск</t>
  </si>
  <si>
    <t>ВЕГЕРА Катерина Андріївна</t>
  </si>
  <si>
    <t>ПОЛЮГАНІЧ Віталій Юрійович</t>
  </si>
  <si>
    <t>МСД-23</t>
  </si>
  <si>
    <t>Менеджмент соціокультурної діяльності</t>
  </si>
  <si>
    <t>Теорія та історія соціокультурної діяльності</t>
  </si>
  <si>
    <t>ФУРСА Ксенія Дмитрівна</t>
  </si>
  <si>
    <t>МСД-24ск</t>
  </si>
  <si>
    <t>МАЦЕНКО Олександр Олександрович</t>
  </si>
  <si>
    <t>ОіОп-21</t>
  </si>
  <si>
    <t>Аудит (курсова робота)</t>
  </si>
  <si>
    <t>Аудит</t>
  </si>
  <si>
    <t>Звітність підприємства</t>
  </si>
  <si>
    <t>Управлінський облік</t>
  </si>
  <si>
    <t>ШРАМ Ольга Юріївна</t>
  </si>
  <si>
    <t>ОіОп-22</t>
  </si>
  <si>
    <t>Фінансовий облік активів (курсова робота)</t>
  </si>
  <si>
    <t>Система оподаткування підприємства</t>
  </si>
  <si>
    <t>Фінансовий облік активів</t>
  </si>
  <si>
    <t>БАТЕХІНА Олена Сергіївна</t>
  </si>
  <si>
    <t>ОіОп-23мб</t>
  </si>
  <si>
    <t>Фінансовий облік активів та пасивів (курсова робота)</t>
  </si>
  <si>
    <t>Економічний аналіз</t>
  </si>
  <si>
    <t>Інформаційні системи та технології в обліку</t>
  </si>
  <si>
    <t>Фінанси</t>
  </si>
  <si>
    <t>Фінансовий облік активів та пасивів</t>
  </si>
  <si>
    <t>БОРИСОВСЬКА Марія Романівна</t>
  </si>
  <si>
    <t>БУРТОВА Анастасія Сергіївна</t>
  </si>
  <si>
    <t>ВОЛОДИМИРОВА Анна Володимирівна</t>
  </si>
  <si>
    <t>ДЕРКАЧ Ігор Олександрович</t>
  </si>
  <si>
    <t>КАСЬЯН Тетяна Костянтинівна</t>
  </si>
  <si>
    <t>КРУПИЦЬКИЙ Артем Сергійович</t>
  </si>
  <si>
    <t>ОіОп-24ск</t>
  </si>
  <si>
    <t>Бухгалтерський облік (курсова робота)</t>
  </si>
  <si>
    <t>КАРАСЬ Дар’я Андріївна</t>
  </si>
  <si>
    <t>ПТ-23</t>
  </si>
  <si>
    <t>Підприємництво І</t>
  </si>
  <si>
    <t>ПАНАСЮК Ірина Ярославівна</t>
  </si>
  <si>
    <t>ПТ-23ск</t>
  </si>
  <si>
    <t>КРАСНОВА Марина Юріївна</t>
  </si>
  <si>
    <t>ПТ-24</t>
  </si>
  <si>
    <t>Економікс</t>
  </si>
  <si>
    <t>ДЗИКОВСЬКИЙ Нікіта Сергійович</t>
  </si>
  <si>
    <t>МАЙОК Дмитро Сергійович</t>
  </si>
  <si>
    <t>МАШОВЕЦЬ Анастасія Павлівна</t>
  </si>
  <si>
    <t>ПТБД-21</t>
  </si>
  <si>
    <t>Обгрунтування господарських рішень і оцінка ризиків (курсова робота)</t>
  </si>
  <si>
    <t>Обгрунтування господарських рішень і оцінка ризиків</t>
  </si>
  <si>
    <t>Операційний менеджмент</t>
  </si>
  <si>
    <t>Підприємництво у зовнішньоекономічній діяльності</t>
  </si>
  <si>
    <t>КОЗИРЬ Аліна Сергіївна</t>
  </si>
  <si>
    <t>ПТБД-22</t>
  </si>
  <si>
    <t>Підприємництво (курсова робота)</t>
  </si>
  <si>
    <t>Економіка праці в бізнес-структурах</t>
  </si>
  <si>
    <t>Підприємництво</t>
  </si>
  <si>
    <t>ГЕВКО Данило Ярославович</t>
  </si>
  <si>
    <t>ОДИНОКОВА Дар’я Сергіївна</t>
  </si>
  <si>
    <t>ФБС-21</t>
  </si>
  <si>
    <t>Фінансовий аналіз (курсова робота)</t>
  </si>
  <si>
    <t>Податкова система</t>
  </si>
  <si>
    <t>Фінансовий аналіз</t>
  </si>
  <si>
    <t>Фінансовий ринок</t>
  </si>
  <si>
    <t>ХАРЕНКО Юля Сергіївна</t>
  </si>
  <si>
    <t>ФБС-22</t>
  </si>
  <si>
    <t>Фінанси (курсова робота)</t>
  </si>
  <si>
    <t>Банківська система</t>
  </si>
  <si>
    <t>Соціальне страхування</t>
  </si>
  <si>
    <t>ФЕСЕНКО Катерина Андріївна</t>
  </si>
  <si>
    <t>ЯКУШЕВА Дар’я Вячеславівна</t>
  </si>
  <si>
    <t>ФБС-23-2ск</t>
  </si>
  <si>
    <t>Фахова іноземна мова</t>
  </si>
  <si>
    <t>ІВАШУТА Максим Євгенійович</t>
  </si>
  <si>
    <t>ФБС-23ск</t>
  </si>
  <si>
    <t>Гроші і кредит</t>
  </si>
  <si>
    <t>ВЄТЛАНД Данило Едуардович</t>
  </si>
  <si>
    <t>ОМЕЛЬЯНЧЕНКО Даниїл Сергійович</t>
  </si>
  <si>
    <t>ФБС-24ск</t>
  </si>
  <si>
    <t>ГРИЩЕНКО Катерина Олексіївна</t>
  </si>
  <si>
    <t>ЖЕРДЄВ Олександр Григорович</t>
  </si>
  <si>
    <t>КУДРЯ Андрій Миколайович</t>
  </si>
  <si>
    <t>ТКАЧ Микола Сергійович</t>
  </si>
  <si>
    <t>MBA-24м МН-24м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</si>
</sst>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2"/>
      <name val="TimesNewRoman"/>
    </font>
    <font>
      <b/>
      <sz val="14"/>
      <name val="TimesNewRoman"/>
    </font>
    <font>
      <b/>
      <sz val="12"/>
      <name val="TimesNewRoman"/>
    </font>
  </fonts>
  <fills count="4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/>
    <xf numFmtId="0" fontId="2" fillId="0" borderId="0" xfId="0" applyFont="1" applyAlignment="1">
      <alignment horizontal="center" vertical="center" wrapText="1"/>
    </xf>
    <xf numFmtId="0" fontId="0" fillId="0" borderId="0" xfId="0"/>
    <xf numFmtId="0" fontId="0" fillId="0" borderId="3" xfId="0" applyBorder="1"/>
    <xf numFmtId="0" fontId="0" fillId="3" borderId="1" xfId="0" applyFill="1" applyBorder="1"/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4"/>
  <sheetViews>
    <sheetView workbookViewId="0">
      <selection activeCell="B4" sqref="B4"/>
    </sheetView>
  </sheetViews>
  <sheetFormatPr defaultRowHeight="15"/>
  <cols>
    <col min="2" max="2" width="27" customWidth="1"/>
  </cols>
  <sheetData>
    <row r="2" spans="2:2" ht="63">
      <c r="B2" s="1" t="s">
        <v>0</v>
      </c>
    </row>
    <row r="3" spans="2:2">
      <c r="B3" s="2"/>
    </row>
    <row r="4" spans="2:2" ht="15.75">
      <c r="B4" s="7">
        <f>AVERAGE('MBA-24м МН-24м'!Q12,'ЕК-21'!K10,'ЕК-22'!K11,'ЕК-23ск'!K10,'КН-21'!I15,'КН-22'!G16,'КН-23'!K14,'КН-23ск'!G10,'КН-24'!I11,'МАР-21'!K11,'МАР-22'!K11,'МВС-21'!I13,'МВС-22'!I10,'МВС-23'!I10,'МЕВ-22'!K10,'МЕВ-23'!I10,'МН-22'!I10,'МН-23'!I12,'МН-23ск'!I10,'МН-24'!M11,'МН-24ск'!I11,'МСД-23'!I10,'МСД-24ск'!I10,'ОіОп-21'!K10,'ОіОп-22'!K10,'ОіОп-23мб'!M15,'ОіОп-24ск'!K10,'ПТ-23'!I10,'ПТ-23ск'!I10,'ПТ-24'!I12,'ПТБД-21'!K10,'ПТБД-22'!K11,'ФБС-21'!K10,'ФБС-22'!K11,'ФБС-23-2ск'!O10,'ФБС-23ск'!K11,'ФБС-24ск'!I13,)</f>
        <v>82.721263227513248</v>
      </c>
    </row>
  </sheetData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K13"/>
  <sheetViews>
    <sheetView workbookViewId="0"/>
  </sheetViews>
  <sheetFormatPr defaultRowHeight="15"/>
  <cols>
    <col min="1" max="1" width="47" customWidth="1"/>
    <col min="11" max="11" width="15" customWidth="1"/>
  </cols>
  <sheetData>
    <row r="2" spans="1:11">
      <c r="A2" s="17" t="s">
        <v>73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5" spans="1:11" ht="129.94999999999999" customHeight="1">
      <c r="A5" s="15" t="s">
        <v>1</v>
      </c>
      <c r="B5" s="15" t="s">
        <v>74</v>
      </c>
      <c r="C5" s="19"/>
      <c r="D5" s="15" t="s">
        <v>75</v>
      </c>
      <c r="E5" s="19"/>
      <c r="F5" s="15" t="s">
        <v>76</v>
      </c>
      <c r="G5" s="19"/>
      <c r="H5" s="15" t="s">
        <v>77</v>
      </c>
      <c r="I5" s="19"/>
      <c r="J5" s="15" t="s">
        <v>7</v>
      </c>
      <c r="K5" s="15" t="s">
        <v>8</v>
      </c>
    </row>
    <row r="6" spans="1:11" ht="15.95" customHeight="1">
      <c r="A6" s="16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" t="s">
        <v>9</v>
      </c>
      <c r="I6" s="1" t="s">
        <v>10</v>
      </c>
      <c r="J6" s="16"/>
      <c r="K6" s="16"/>
    </row>
    <row r="7" spans="1:11" ht="15.75">
      <c r="A7" s="3" t="s">
        <v>78</v>
      </c>
      <c r="B7" s="4"/>
      <c r="C7" s="4">
        <v>1</v>
      </c>
      <c r="D7" s="4"/>
      <c r="E7" s="4">
        <v>1</v>
      </c>
      <c r="F7" s="4"/>
      <c r="G7" s="4">
        <v>1</v>
      </c>
      <c r="H7" s="4"/>
      <c r="I7" s="4">
        <v>1</v>
      </c>
      <c r="J7" s="4"/>
      <c r="K7" s="5" t="str">
        <f>IFERROR(IF(95*(B7*C7+D7*E7+F7*G7+H7*I7)=0,"",95*(B7*C7+D7*E7+F7*G7+H7*I7)/((C7+E7+G7+I7)*100)+J7),"")</f>
        <v/>
      </c>
    </row>
    <row r="8" spans="1:11" ht="15.75">
      <c r="A8" s="3" t="s">
        <v>79</v>
      </c>
      <c r="B8" s="4"/>
      <c r="C8" s="4">
        <v>1</v>
      </c>
      <c r="D8" s="4"/>
      <c r="E8" s="4">
        <v>1</v>
      </c>
      <c r="F8" s="4"/>
      <c r="G8" s="4">
        <v>1</v>
      </c>
      <c r="H8" s="4"/>
      <c r="I8" s="4">
        <v>1</v>
      </c>
      <c r="J8" s="4"/>
      <c r="K8" s="5" t="str">
        <f>IFERROR(IF(95*(B8*C8+D8*E8+F8*G8+H8*I8)=0,"",95*(B8*C8+D8*E8+F8*G8+H8*I8)/((C8+E8+G8+I8)*100)+J8),"")</f>
        <v/>
      </c>
    </row>
    <row r="9" spans="1:11" ht="15.75">
      <c r="A9" s="3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5.7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ht="15.75">
      <c r="A11" s="6" t="s">
        <v>13</v>
      </c>
      <c r="B11" s="4"/>
      <c r="C11" s="4"/>
      <c r="D11" s="4"/>
      <c r="E11" s="4"/>
      <c r="F11" s="4"/>
      <c r="G11" s="4"/>
      <c r="H11" s="4"/>
      <c r="I11" s="4"/>
      <c r="J11" s="4"/>
      <c r="K11" s="5" t="str">
        <f>IFERROR(AVERAGE(K7:K8),"")</f>
        <v/>
      </c>
    </row>
    <row r="12" spans="1:11" ht="15.75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15.75">
      <c r="A13" s="3" t="s">
        <v>14</v>
      </c>
      <c r="B13" s="4" t="s">
        <v>15</v>
      </c>
      <c r="C13" s="4">
        <f>B13*0.4</f>
        <v>0.8</v>
      </c>
      <c r="D13" s="4"/>
      <c r="E13" s="4"/>
      <c r="F13" s="4"/>
      <c r="G13" s="4"/>
      <c r="H13" s="4"/>
      <c r="I13" s="4"/>
      <c r="J13" s="4"/>
      <c r="K13" s="4"/>
    </row>
  </sheetData>
  <mergeCells count="8">
    <mergeCell ref="J5:J6"/>
    <mergeCell ref="K5:K6"/>
    <mergeCell ref="A2:K2"/>
    <mergeCell ref="A5:A6"/>
    <mergeCell ref="B5:C5"/>
    <mergeCell ref="D5:E5"/>
    <mergeCell ref="F5:G5"/>
    <mergeCell ref="H5:I5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K13"/>
  <sheetViews>
    <sheetView workbookViewId="0">
      <selection activeCell="J8" sqref="J8"/>
    </sheetView>
  </sheetViews>
  <sheetFormatPr defaultRowHeight="15"/>
  <cols>
    <col min="1" max="1" width="47" customWidth="1"/>
    <col min="11" max="11" width="15" customWidth="1"/>
  </cols>
  <sheetData>
    <row r="2" spans="1:11">
      <c r="A2" s="17" t="s">
        <v>80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5" spans="1:11" ht="129.94999999999999" customHeight="1">
      <c r="A5" s="15" t="s">
        <v>1</v>
      </c>
      <c r="B5" s="15" t="s">
        <v>81</v>
      </c>
      <c r="C5" s="19"/>
      <c r="D5" s="15" t="s">
        <v>82</v>
      </c>
      <c r="E5" s="19"/>
      <c r="F5" s="15" t="s">
        <v>26</v>
      </c>
      <c r="G5" s="19"/>
      <c r="H5" s="15" t="s">
        <v>83</v>
      </c>
      <c r="I5" s="19"/>
      <c r="J5" s="15" t="s">
        <v>7</v>
      </c>
      <c r="K5" s="15" t="s">
        <v>8</v>
      </c>
    </row>
    <row r="6" spans="1:11" ht="15.95" customHeight="1">
      <c r="A6" s="16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" t="s">
        <v>9</v>
      </c>
      <c r="I6" s="1" t="s">
        <v>10</v>
      </c>
      <c r="J6" s="16"/>
      <c r="K6" s="16"/>
    </row>
    <row r="7" spans="1:11" ht="15.75">
      <c r="A7" s="9" t="s">
        <v>85</v>
      </c>
      <c r="B7" s="10">
        <v>95</v>
      </c>
      <c r="C7" s="10">
        <v>1</v>
      </c>
      <c r="D7" s="10">
        <v>80</v>
      </c>
      <c r="E7" s="10">
        <v>1</v>
      </c>
      <c r="F7" s="10">
        <v>95</v>
      </c>
      <c r="G7" s="10">
        <v>1</v>
      </c>
      <c r="H7" s="10">
        <v>90</v>
      </c>
      <c r="I7" s="10">
        <v>1</v>
      </c>
      <c r="J7" s="10">
        <v>5</v>
      </c>
      <c r="K7" s="11">
        <f>IFERROR(IF(95*(B7*C7+D7*E7+F7*G7+H7*I7)=0,"",95*(B7*C7+D7*E7+F7*G7+H7*I7)/((C7+E7+G7+I7)*100)+J7),"")</f>
        <v>90.5</v>
      </c>
    </row>
    <row r="8" spans="1:11" ht="15.75">
      <c r="A8" s="3" t="s">
        <v>84</v>
      </c>
      <c r="B8" s="4"/>
      <c r="C8" s="4">
        <v>1</v>
      </c>
      <c r="D8" s="4"/>
      <c r="E8" s="4">
        <v>1</v>
      </c>
      <c r="F8" s="4"/>
      <c r="G8" s="4">
        <v>1</v>
      </c>
      <c r="H8" s="4"/>
      <c r="I8" s="4">
        <v>1</v>
      </c>
      <c r="J8" s="4"/>
      <c r="K8" s="5" t="str">
        <f>IFERROR(IF(95*(B8*C8+D8*E8+F8*G8+H8*I8)=0,"",95*(B8*C8+D8*E8+F8*G8+H8*I8)/((C8+E8+G8+I8)*100)+J8),"")</f>
        <v/>
      </c>
    </row>
    <row r="9" spans="1:11" ht="15.75">
      <c r="A9" s="3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5.7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ht="15.75">
      <c r="A11" s="6" t="s">
        <v>13</v>
      </c>
      <c r="B11" s="4"/>
      <c r="C11" s="4"/>
      <c r="D11" s="4"/>
      <c r="E11" s="4"/>
      <c r="F11" s="4"/>
      <c r="G11" s="4"/>
      <c r="H11" s="4"/>
      <c r="I11" s="4"/>
      <c r="J11" s="4"/>
      <c r="K11" s="5">
        <f>IFERROR(AVERAGE(K7:K8),"")</f>
        <v>90.5</v>
      </c>
    </row>
    <row r="12" spans="1:11" ht="15.75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15.75">
      <c r="A13" s="3" t="s">
        <v>14</v>
      </c>
      <c r="B13" s="4" t="s">
        <v>15</v>
      </c>
      <c r="C13" s="4">
        <f>B13*0.4</f>
        <v>0.8</v>
      </c>
      <c r="D13" s="4"/>
      <c r="E13" s="4"/>
      <c r="F13" s="4"/>
      <c r="G13" s="4"/>
      <c r="H13" s="4"/>
      <c r="I13" s="4"/>
      <c r="J13" s="4"/>
      <c r="K13" s="4"/>
    </row>
  </sheetData>
  <sortState xmlns:xlrd2="http://schemas.microsoft.com/office/spreadsheetml/2017/richdata2" ref="A7:K8">
    <sortCondition descending="1" ref="A7:A8"/>
  </sortState>
  <mergeCells count="8">
    <mergeCell ref="J5:J6"/>
    <mergeCell ref="K5:K6"/>
    <mergeCell ref="A2:K2"/>
    <mergeCell ref="A5:A6"/>
    <mergeCell ref="B5:C5"/>
    <mergeCell ref="D5:E5"/>
    <mergeCell ref="F5:G5"/>
    <mergeCell ref="H5:I5"/>
  </mergeCell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15"/>
  <sheetViews>
    <sheetView topLeftCell="A4" workbookViewId="0">
      <selection activeCell="G12" sqref="G12"/>
    </sheetView>
  </sheetViews>
  <sheetFormatPr defaultRowHeight="15"/>
  <cols>
    <col min="1" max="1" width="47" customWidth="1"/>
    <col min="9" max="9" width="15" customWidth="1"/>
  </cols>
  <sheetData>
    <row r="2" spans="1:9">
      <c r="A2" s="17" t="s">
        <v>86</v>
      </c>
      <c r="B2" s="18"/>
      <c r="C2" s="18"/>
      <c r="D2" s="18"/>
      <c r="E2" s="18"/>
      <c r="F2" s="18"/>
      <c r="G2" s="18"/>
      <c r="H2" s="18"/>
      <c r="I2" s="18"/>
    </row>
    <row r="5" spans="1:9" ht="129.94999999999999" customHeight="1">
      <c r="A5" s="15" t="s">
        <v>1</v>
      </c>
      <c r="B5" s="15" t="s">
        <v>87</v>
      </c>
      <c r="C5" s="19"/>
      <c r="D5" s="15" t="s">
        <v>88</v>
      </c>
      <c r="E5" s="19"/>
      <c r="F5" s="15" t="s">
        <v>89</v>
      </c>
      <c r="G5" s="19"/>
      <c r="H5" s="15" t="s">
        <v>7</v>
      </c>
      <c r="I5" s="15" t="s">
        <v>8</v>
      </c>
    </row>
    <row r="6" spans="1:9" ht="15.95" customHeight="1">
      <c r="A6" s="16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6"/>
      <c r="I6" s="16"/>
    </row>
    <row r="7" spans="1:9" ht="15.75">
      <c r="A7" s="9" t="s">
        <v>92</v>
      </c>
      <c r="B7" s="10">
        <v>100</v>
      </c>
      <c r="C7" s="10">
        <v>1</v>
      </c>
      <c r="D7" s="10">
        <v>100</v>
      </c>
      <c r="E7" s="10">
        <v>1</v>
      </c>
      <c r="F7" s="10">
        <v>98</v>
      </c>
      <c r="G7" s="10">
        <v>1</v>
      </c>
      <c r="H7" s="10">
        <v>2</v>
      </c>
      <c r="I7" s="11">
        <f>IFERROR(IF(95*(B7*C7+D7*E7+F7*G7)=0,"",95*(B7*C7+D7*E7+F7*G7)/((C7+E7+G7)*100)+H7),"")</f>
        <v>96.36666666666666</v>
      </c>
    </row>
    <row r="8" spans="1:9" ht="15.75">
      <c r="A8" s="3" t="s">
        <v>90</v>
      </c>
      <c r="B8" s="4">
        <v>100</v>
      </c>
      <c r="C8" s="4">
        <v>1</v>
      </c>
      <c r="D8" s="4">
        <v>100</v>
      </c>
      <c r="E8" s="4">
        <v>1</v>
      </c>
      <c r="F8" s="4">
        <v>92</v>
      </c>
      <c r="G8" s="4">
        <v>1</v>
      </c>
      <c r="H8" s="4"/>
      <c r="I8" s="5">
        <f>IFERROR(IF(95*(B8*C8+D8*E8+F8*G8)=0,"",95*(B8*C8+D8*E8+F8*G8)/((C8+E8+G8)*100)+H8),"")</f>
        <v>92.466666666666669</v>
      </c>
    </row>
    <row r="9" spans="1:9" ht="15.75">
      <c r="A9" s="3" t="s">
        <v>91</v>
      </c>
      <c r="B9" s="4"/>
      <c r="C9" s="4">
        <v>1</v>
      </c>
      <c r="D9" s="4"/>
      <c r="E9" s="4">
        <v>1</v>
      </c>
      <c r="F9" s="4"/>
      <c r="G9" s="4">
        <v>1</v>
      </c>
      <c r="H9" s="4"/>
      <c r="I9" s="5" t="str">
        <f>IFERROR(IF(95*(B9*C9+D9*E9+F9*G9)=0,"",95*(B9*C9+D9*E9+F9*G9)/((C9+E9+G9)*100)+H9),"")</f>
        <v/>
      </c>
    </row>
    <row r="10" spans="1:9" ht="15.75">
      <c r="A10" s="3" t="s">
        <v>93</v>
      </c>
      <c r="B10" s="4"/>
      <c r="C10" s="4">
        <v>1</v>
      </c>
      <c r="D10" s="4"/>
      <c r="E10" s="4">
        <v>1</v>
      </c>
      <c r="F10" s="4"/>
      <c r="G10" s="4">
        <v>1</v>
      </c>
      <c r="H10" s="4"/>
      <c r="I10" s="5" t="str">
        <f>IFERROR(IF(95*(B10*C10+D10*E10+F10*G10)=0,"",95*(B10*C10+D10*E10+F10*G10)/((C10+E10+G10)*100)+H10),"")</f>
        <v/>
      </c>
    </row>
    <row r="11" spans="1:9" ht="15.75">
      <c r="A11" s="3"/>
      <c r="B11" s="4"/>
      <c r="C11" s="4"/>
      <c r="D11" s="4"/>
      <c r="E11" s="4"/>
      <c r="F11" s="4"/>
      <c r="G11" s="4"/>
      <c r="H11" s="4"/>
      <c r="I11" s="4"/>
    </row>
    <row r="12" spans="1:9" ht="15.75">
      <c r="A12" s="3"/>
      <c r="B12" s="4"/>
      <c r="C12" s="4"/>
      <c r="D12" s="4"/>
      <c r="E12" s="4"/>
      <c r="F12" s="4"/>
      <c r="G12" s="4"/>
      <c r="H12" s="4"/>
      <c r="I12" s="4"/>
    </row>
    <row r="13" spans="1:9" ht="15.75">
      <c r="A13" s="6" t="s">
        <v>13</v>
      </c>
      <c r="B13" s="4"/>
      <c r="C13" s="4"/>
      <c r="D13" s="4"/>
      <c r="E13" s="4"/>
      <c r="F13" s="4"/>
      <c r="G13" s="4"/>
      <c r="H13" s="4"/>
      <c r="I13" s="5">
        <f>IFERROR(AVERAGE(I7:I10),"")</f>
        <v>94.416666666666657</v>
      </c>
    </row>
    <row r="14" spans="1:9" ht="15.75">
      <c r="A14" s="3"/>
      <c r="B14" s="4"/>
      <c r="C14" s="4"/>
      <c r="D14" s="4"/>
      <c r="E14" s="4"/>
      <c r="F14" s="4"/>
      <c r="G14" s="4"/>
      <c r="H14" s="4"/>
      <c r="I14" s="4"/>
    </row>
    <row r="15" spans="1:9" ht="15.75">
      <c r="A15" s="3" t="s">
        <v>14</v>
      </c>
      <c r="B15" s="4" t="s">
        <v>94</v>
      </c>
      <c r="C15" s="4">
        <f>B15*0.4</f>
        <v>1.6</v>
      </c>
      <c r="D15" s="4"/>
      <c r="E15" s="4"/>
      <c r="F15" s="4"/>
      <c r="G15" s="4"/>
      <c r="H15" s="4"/>
      <c r="I15" s="4"/>
    </row>
  </sheetData>
  <sortState xmlns:xlrd2="http://schemas.microsoft.com/office/spreadsheetml/2017/richdata2" ref="A7:I8">
    <sortCondition descending="1" ref="I7"/>
  </sortState>
  <mergeCells count="7">
    <mergeCell ref="I5:I6"/>
    <mergeCell ref="A2:I2"/>
    <mergeCell ref="A5:A6"/>
    <mergeCell ref="B5:C5"/>
    <mergeCell ref="D5:E5"/>
    <mergeCell ref="F5:G5"/>
    <mergeCell ref="H5:H6"/>
  </mergeCell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I12"/>
  <sheetViews>
    <sheetView workbookViewId="0">
      <selection activeCell="H8" sqref="H8"/>
    </sheetView>
  </sheetViews>
  <sheetFormatPr defaultRowHeight="15"/>
  <cols>
    <col min="1" max="1" width="47" customWidth="1"/>
    <col min="9" max="9" width="15" customWidth="1"/>
  </cols>
  <sheetData>
    <row r="2" spans="1:9">
      <c r="A2" s="17" t="s">
        <v>95</v>
      </c>
      <c r="B2" s="18"/>
      <c r="C2" s="18"/>
      <c r="D2" s="18"/>
      <c r="E2" s="18"/>
      <c r="F2" s="18"/>
      <c r="G2" s="18"/>
      <c r="H2" s="18"/>
      <c r="I2" s="18"/>
    </row>
    <row r="5" spans="1:9" ht="129.94999999999999" customHeight="1">
      <c r="A5" s="15" t="s">
        <v>1</v>
      </c>
      <c r="B5" s="15" t="s">
        <v>96</v>
      </c>
      <c r="C5" s="19"/>
      <c r="D5" s="15" t="s">
        <v>97</v>
      </c>
      <c r="E5" s="19"/>
      <c r="F5" s="15" t="s">
        <v>98</v>
      </c>
      <c r="G5" s="19"/>
      <c r="H5" s="15" t="s">
        <v>7</v>
      </c>
      <c r="I5" s="15" t="s">
        <v>8</v>
      </c>
    </row>
    <row r="6" spans="1:9" ht="15.95" customHeight="1">
      <c r="A6" s="16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6"/>
      <c r="I6" s="16"/>
    </row>
    <row r="7" spans="1:9" ht="15.75">
      <c r="A7" s="9" t="s">
        <v>99</v>
      </c>
      <c r="B7" s="10">
        <v>100</v>
      </c>
      <c r="C7" s="10">
        <v>1</v>
      </c>
      <c r="D7" s="10">
        <v>90</v>
      </c>
      <c r="E7" s="10">
        <v>1</v>
      </c>
      <c r="F7" s="10">
        <v>95</v>
      </c>
      <c r="G7" s="10">
        <v>1</v>
      </c>
      <c r="H7" s="10">
        <v>5</v>
      </c>
      <c r="I7" s="11">
        <f>IFERROR(IF(95*(B7*C7+D7*E7+F7*G7)=0,"",95*(B7*C7+D7*E7+F7*G7)/((C7+E7+G7)*100)+H7),"")</f>
        <v>95.25</v>
      </c>
    </row>
    <row r="8" spans="1:9" ht="15.75">
      <c r="A8" s="3"/>
      <c r="B8" s="4"/>
      <c r="C8" s="4"/>
      <c r="D8" s="4"/>
      <c r="E8" s="4"/>
      <c r="F8" s="4"/>
      <c r="G8" s="4"/>
      <c r="H8" s="4"/>
      <c r="I8" s="4"/>
    </row>
    <row r="9" spans="1:9" ht="15.75">
      <c r="A9" s="3"/>
      <c r="B9" s="4"/>
      <c r="C9" s="4"/>
      <c r="D9" s="4"/>
      <c r="E9" s="4"/>
      <c r="F9" s="4"/>
      <c r="G9" s="4"/>
      <c r="H9" s="4"/>
      <c r="I9" s="4"/>
    </row>
    <row r="10" spans="1:9" ht="15.75">
      <c r="A10" s="6" t="s">
        <v>13</v>
      </c>
      <c r="B10" s="4"/>
      <c r="C10" s="4"/>
      <c r="D10" s="4"/>
      <c r="E10" s="4"/>
      <c r="F10" s="4"/>
      <c r="G10" s="4"/>
      <c r="H10" s="4"/>
      <c r="I10" s="5">
        <f>IFERROR(AVERAGE(I7:I7),"")</f>
        <v>95.25</v>
      </c>
    </row>
    <row r="11" spans="1:9" ht="15.75">
      <c r="A11" s="3"/>
      <c r="B11" s="4"/>
      <c r="C11" s="4"/>
      <c r="D11" s="4"/>
      <c r="E11" s="4"/>
      <c r="F11" s="4"/>
      <c r="G11" s="4"/>
      <c r="H11" s="4"/>
      <c r="I11" s="4"/>
    </row>
    <row r="12" spans="1:9" ht="15.75">
      <c r="A12" s="3" t="s">
        <v>14</v>
      </c>
      <c r="B12" s="4" t="s">
        <v>22</v>
      </c>
      <c r="C12" s="4">
        <f>B12*0.4</f>
        <v>0.4</v>
      </c>
      <c r="D12" s="4"/>
      <c r="E12" s="4"/>
      <c r="F12" s="4"/>
      <c r="G12" s="4"/>
      <c r="H12" s="4"/>
      <c r="I12" s="4"/>
    </row>
  </sheetData>
  <mergeCells count="7">
    <mergeCell ref="I5:I6"/>
    <mergeCell ref="A2:I2"/>
    <mergeCell ref="A5:A6"/>
    <mergeCell ref="B5:C5"/>
    <mergeCell ref="D5:E5"/>
    <mergeCell ref="F5:G5"/>
    <mergeCell ref="H5:H6"/>
  </mergeCell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2"/>
  <sheetViews>
    <sheetView workbookViewId="0"/>
  </sheetViews>
  <sheetFormatPr defaultRowHeight="15"/>
  <cols>
    <col min="1" max="1" width="47" customWidth="1"/>
    <col min="9" max="9" width="15" customWidth="1"/>
  </cols>
  <sheetData>
    <row r="2" spans="1:9">
      <c r="A2" s="17" t="s">
        <v>100</v>
      </c>
      <c r="B2" s="18"/>
      <c r="C2" s="18"/>
      <c r="D2" s="18"/>
      <c r="E2" s="18"/>
      <c r="F2" s="18"/>
      <c r="G2" s="18"/>
      <c r="H2" s="18"/>
      <c r="I2" s="18"/>
    </row>
    <row r="5" spans="1:9" ht="129.94999999999999" customHeight="1">
      <c r="A5" s="15" t="s">
        <v>1</v>
      </c>
      <c r="B5" s="15" t="s">
        <v>101</v>
      </c>
      <c r="C5" s="19"/>
      <c r="D5" s="15" t="s">
        <v>102</v>
      </c>
      <c r="E5" s="19"/>
      <c r="F5" s="15" t="s">
        <v>103</v>
      </c>
      <c r="G5" s="19"/>
      <c r="H5" s="15" t="s">
        <v>7</v>
      </c>
      <c r="I5" s="15" t="s">
        <v>8</v>
      </c>
    </row>
    <row r="6" spans="1:9" ht="15.95" customHeight="1">
      <c r="A6" s="16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6"/>
      <c r="I6" s="16"/>
    </row>
    <row r="7" spans="1:9" ht="15.75">
      <c r="A7" s="3" t="s">
        <v>104</v>
      </c>
      <c r="B7" s="4"/>
      <c r="C7" s="4">
        <v>1</v>
      </c>
      <c r="D7" s="4"/>
      <c r="E7" s="4">
        <v>1</v>
      </c>
      <c r="F7" s="4"/>
      <c r="G7" s="4">
        <v>1</v>
      </c>
      <c r="H7" s="4"/>
      <c r="I7" s="5" t="str">
        <f>IFERROR(IF(95*(B7*C7+D7*E7+F7*G7)=0,"",95*(B7*C7+D7*E7+F7*G7)/((C7+E7+G7)*100)+H7),"")</f>
        <v/>
      </c>
    </row>
    <row r="8" spans="1:9" ht="15.75">
      <c r="A8" s="3"/>
      <c r="B8" s="4"/>
      <c r="C8" s="4"/>
      <c r="D8" s="4"/>
      <c r="E8" s="4"/>
      <c r="F8" s="4"/>
      <c r="G8" s="4"/>
      <c r="H8" s="4"/>
      <c r="I8" s="4"/>
    </row>
    <row r="9" spans="1:9" ht="15.75">
      <c r="A9" s="3"/>
      <c r="B9" s="4"/>
      <c r="C9" s="4"/>
      <c r="D9" s="4"/>
      <c r="E9" s="4"/>
      <c r="F9" s="4"/>
      <c r="G9" s="4"/>
      <c r="H9" s="4"/>
      <c r="I9" s="4"/>
    </row>
    <row r="10" spans="1:9" ht="15.75">
      <c r="A10" s="6" t="s">
        <v>13</v>
      </c>
      <c r="B10" s="4"/>
      <c r="C10" s="4"/>
      <c r="D10" s="4"/>
      <c r="E10" s="4"/>
      <c r="F10" s="4"/>
      <c r="G10" s="4"/>
      <c r="H10" s="4"/>
      <c r="I10" s="5" t="str">
        <f>IFERROR(AVERAGE(I7:I7),"")</f>
        <v/>
      </c>
    </row>
    <row r="11" spans="1:9" ht="15.75">
      <c r="A11" s="3"/>
      <c r="B11" s="4"/>
      <c r="C11" s="4"/>
      <c r="D11" s="4"/>
      <c r="E11" s="4"/>
      <c r="F11" s="4"/>
      <c r="G11" s="4"/>
      <c r="H11" s="4"/>
      <c r="I11" s="4"/>
    </row>
    <row r="12" spans="1:9" ht="15.75">
      <c r="A12" s="3" t="s">
        <v>14</v>
      </c>
      <c r="B12" s="4" t="s">
        <v>22</v>
      </c>
      <c r="C12" s="4">
        <f>B12*0.4</f>
        <v>0.4</v>
      </c>
      <c r="D12" s="4"/>
      <c r="E12" s="4"/>
      <c r="F12" s="4"/>
      <c r="G12" s="4"/>
      <c r="H12" s="4"/>
      <c r="I12" s="4"/>
    </row>
  </sheetData>
  <mergeCells count="7">
    <mergeCell ref="I5:I6"/>
    <mergeCell ref="A2:I2"/>
    <mergeCell ref="A5:A6"/>
    <mergeCell ref="B5:C5"/>
    <mergeCell ref="D5:E5"/>
    <mergeCell ref="F5:G5"/>
    <mergeCell ref="H5:H6"/>
  </mergeCell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K12"/>
  <sheetViews>
    <sheetView workbookViewId="0">
      <selection activeCell="J8" sqref="J8"/>
    </sheetView>
  </sheetViews>
  <sheetFormatPr defaultRowHeight="15"/>
  <cols>
    <col min="1" max="1" width="47" customWidth="1"/>
    <col min="11" max="11" width="15" customWidth="1"/>
  </cols>
  <sheetData>
    <row r="2" spans="1:11">
      <c r="A2" s="17" t="s">
        <v>105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5" spans="1:11" ht="129.94999999999999" customHeight="1">
      <c r="A5" s="15" t="s">
        <v>1</v>
      </c>
      <c r="B5" s="15" t="s">
        <v>106</v>
      </c>
      <c r="C5" s="19"/>
      <c r="D5" s="15" t="s">
        <v>107</v>
      </c>
      <c r="E5" s="19"/>
      <c r="F5" s="15" t="s">
        <v>108</v>
      </c>
      <c r="G5" s="19"/>
      <c r="H5" s="15" t="s">
        <v>96</v>
      </c>
      <c r="I5" s="19"/>
      <c r="J5" s="15" t="s">
        <v>7</v>
      </c>
      <c r="K5" s="15" t="s">
        <v>8</v>
      </c>
    </row>
    <row r="6" spans="1:11" ht="15.95" customHeight="1">
      <c r="A6" s="16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" t="s">
        <v>9</v>
      </c>
      <c r="I6" s="1" t="s">
        <v>10</v>
      </c>
      <c r="J6" s="16"/>
      <c r="K6" s="16"/>
    </row>
    <row r="7" spans="1:11" ht="15.75">
      <c r="A7" s="9" t="s">
        <v>109</v>
      </c>
      <c r="B7" s="10">
        <v>97</v>
      </c>
      <c r="C7" s="10">
        <v>1</v>
      </c>
      <c r="D7" s="10">
        <v>95</v>
      </c>
      <c r="E7" s="10">
        <v>1</v>
      </c>
      <c r="F7" s="10">
        <v>90</v>
      </c>
      <c r="G7" s="10">
        <v>1</v>
      </c>
      <c r="H7" s="10">
        <v>100</v>
      </c>
      <c r="I7" s="10">
        <v>1</v>
      </c>
      <c r="J7" s="10">
        <v>1</v>
      </c>
      <c r="K7" s="11">
        <f>IFERROR(IF(95*(B7*C7+D7*E7+F7*G7+H7*I7)=0,"",95*(B7*C7+D7*E7+F7*G7+H7*I7)/((C7+E7+G7+I7)*100)+J7),"")</f>
        <v>91.724999999999994</v>
      </c>
    </row>
    <row r="8" spans="1:11" ht="15.75">
      <c r="A8" s="3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15.75">
      <c r="A9" s="3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5.75">
      <c r="A10" s="6" t="s">
        <v>13</v>
      </c>
      <c r="B10" s="4"/>
      <c r="C10" s="4"/>
      <c r="D10" s="4"/>
      <c r="E10" s="4"/>
      <c r="F10" s="4"/>
      <c r="G10" s="4"/>
      <c r="H10" s="4"/>
      <c r="I10" s="4"/>
      <c r="J10" s="4"/>
      <c r="K10" s="5">
        <f>IFERROR(AVERAGE(K7:K7),"")</f>
        <v>91.724999999999994</v>
      </c>
    </row>
    <row r="11" spans="1:11" ht="15.75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ht="15.75">
      <c r="A12" s="3" t="s">
        <v>14</v>
      </c>
      <c r="B12" s="4" t="s">
        <v>22</v>
      </c>
      <c r="C12" s="4">
        <f>B12*0.4</f>
        <v>0.4</v>
      </c>
      <c r="D12" s="4"/>
      <c r="E12" s="4"/>
      <c r="F12" s="4"/>
      <c r="G12" s="4"/>
      <c r="H12" s="4"/>
      <c r="I12" s="4"/>
      <c r="J12" s="4"/>
      <c r="K12" s="4"/>
    </row>
  </sheetData>
  <mergeCells count="8">
    <mergeCell ref="J5:J6"/>
    <mergeCell ref="K5:K6"/>
    <mergeCell ref="A2:K2"/>
    <mergeCell ref="A5:A6"/>
    <mergeCell ref="B5:C5"/>
    <mergeCell ref="D5:E5"/>
    <mergeCell ref="F5:G5"/>
    <mergeCell ref="H5:I5"/>
  </mergeCell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I12"/>
  <sheetViews>
    <sheetView workbookViewId="0">
      <selection activeCell="A7" sqref="A7:I7"/>
    </sheetView>
  </sheetViews>
  <sheetFormatPr defaultRowHeight="15"/>
  <cols>
    <col min="1" max="1" width="47" customWidth="1"/>
    <col min="9" max="9" width="15" customWidth="1"/>
  </cols>
  <sheetData>
    <row r="2" spans="1:9">
      <c r="A2" s="17" t="s">
        <v>110</v>
      </c>
      <c r="B2" s="18"/>
      <c r="C2" s="18"/>
      <c r="D2" s="18"/>
      <c r="E2" s="18"/>
      <c r="F2" s="18"/>
      <c r="G2" s="18"/>
      <c r="H2" s="18"/>
      <c r="I2" s="18"/>
    </row>
    <row r="5" spans="1:9" ht="129.94999999999999" customHeight="1">
      <c r="A5" s="15" t="s">
        <v>1</v>
      </c>
      <c r="B5" s="15" t="s">
        <v>111</v>
      </c>
      <c r="C5" s="19"/>
      <c r="D5" s="15" t="s">
        <v>112</v>
      </c>
      <c r="E5" s="19"/>
      <c r="F5" s="15" t="s">
        <v>108</v>
      </c>
      <c r="G5" s="19"/>
      <c r="H5" s="15" t="s">
        <v>7</v>
      </c>
      <c r="I5" s="15" t="s">
        <v>8</v>
      </c>
    </row>
    <row r="6" spans="1:9" ht="15.95" customHeight="1">
      <c r="A6" s="16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6"/>
      <c r="I6" s="16"/>
    </row>
    <row r="7" spans="1:9" ht="15.75">
      <c r="A7" s="9" t="s">
        <v>113</v>
      </c>
      <c r="B7" s="10">
        <v>90</v>
      </c>
      <c r="C7" s="10">
        <v>1</v>
      </c>
      <c r="D7" s="10">
        <v>98</v>
      </c>
      <c r="E7" s="10">
        <v>1</v>
      </c>
      <c r="F7" s="10">
        <v>90</v>
      </c>
      <c r="G7" s="10">
        <v>1</v>
      </c>
      <c r="H7" s="10"/>
      <c r="I7" s="11">
        <f>IFERROR(IF(95*(B7*C7+D7*E7+F7*G7)=0,"",95*(B7*C7+D7*E7+F7*G7)/((C7+E7+G7)*100)+H7),"")</f>
        <v>88.033333333333331</v>
      </c>
    </row>
    <row r="8" spans="1:9" ht="15.75">
      <c r="A8" s="3"/>
      <c r="B8" s="4"/>
      <c r="C8" s="4"/>
      <c r="D8" s="4"/>
      <c r="E8" s="4"/>
      <c r="F8" s="4"/>
      <c r="G8" s="4"/>
      <c r="H8" s="4"/>
      <c r="I8" s="4"/>
    </row>
    <row r="9" spans="1:9" ht="15.75">
      <c r="A9" s="3"/>
      <c r="B9" s="4"/>
      <c r="C9" s="4"/>
      <c r="D9" s="4"/>
      <c r="E9" s="4"/>
      <c r="F9" s="4"/>
      <c r="G9" s="4"/>
      <c r="H9" s="4"/>
      <c r="I9" s="4"/>
    </row>
    <row r="10" spans="1:9" ht="15.75">
      <c r="A10" s="6" t="s">
        <v>13</v>
      </c>
      <c r="B10" s="4"/>
      <c r="C10" s="4"/>
      <c r="D10" s="4"/>
      <c r="E10" s="4"/>
      <c r="F10" s="4"/>
      <c r="G10" s="4"/>
      <c r="H10" s="4"/>
      <c r="I10" s="5">
        <f>IFERROR(AVERAGE(I7:I7),"")</f>
        <v>88.033333333333331</v>
      </c>
    </row>
    <row r="11" spans="1:9" ht="15.75">
      <c r="A11" s="3"/>
      <c r="B11" s="4"/>
      <c r="C11" s="4"/>
      <c r="D11" s="4"/>
      <c r="E11" s="4"/>
      <c r="F11" s="4"/>
      <c r="G11" s="4"/>
      <c r="H11" s="4"/>
      <c r="I11" s="4"/>
    </row>
    <row r="12" spans="1:9" ht="15.75">
      <c r="A12" s="3" t="s">
        <v>14</v>
      </c>
      <c r="B12" s="4" t="s">
        <v>22</v>
      </c>
      <c r="C12" s="4">
        <f>B12*0.4</f>
        <v>0.4</v>
      </c>
      <c r="D12" s="4"/>
      <c r="E12" s="4"/>
      <c r="F12" s="4"/>
      <c r="G12" s="4"/>
      <c r="H12" s="4"/>
      <c r="I12" s="4"/>
    </row>
  </sheetData>
  <mergeCells count="7">
    <mergeCell ref="I5:I6"/>
    <mergeCell ref="A2:I2"/>
    <mergeCell ref="A5:A6"/>
    <mergeCell ref="B5:C5"/>
    <mergeCell ref="D5:E5"/>
    <mergeCell ref="F5:G5"/>
    <mergeCell ref="H5:H6"/>
  </mergeCells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I12"/>
  <sheetViews>
    <sheetView workbookViewId="0"/>
  </sheetViews>
  <sheetFormatPr defaultRowHeight="15"/>
  <cols>
    <col min="1" max="1" width="47" customWidth="1"/>
    <col min="9" max="9" width="15" customWidth="1"/>
  </cols>
  <sheetData>
    <row r="2" spans="1:9">
      <c r="A2" s="17" t="s">
        <v>114</v>
      </c>
      <c r="B2" s="18"/>
      <c r="C2" s="18"/>
      <c r="D2" s="18"/>
      <c r="E2" s="18"/>
      <c r="F2" s="18"/>
      <c r="G2" s="18"/>
      <c r="H2" s="18"/>
      <c r="I2" s="18"/>
    </row>
    <row r="5" spans="1:9" ht="129.94999999999999" customHeight="1">
      <c r="A5" s="15" t="s">
        <v>1</v>
      </c>
      <c r="B5" s="15" t="s">
        <v>115</v>
      </c>
      <c r="C5" s="19"/>
      <c r="D5" s="15" t="s">
        <v>116</v>
      </c>
      <c r="E5" s="19"/>
      <c r="F5" s="15" t="s">
        <v>26</v>
      </c>
      <c r="G5" s="19"/>
      <c r="H5" s="15" t="s">
        <v>7</v>
      </c>
      <c r="I5" s="15" t="s">
        <v>8</v>
      </c>
    </row>
    <row r="6" spans="1:9" ht="15.95" customHeight="1">
      <c r="A6" s="16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6"/>
      <c r="I6" s="16"/>
    </row>
    <row r="7" spans="1:9" ht="15.75">
      <c r="A7" s="3" t="s">
        <v>117</v>
      </c>
      <c r="B7" s="4"/>
      <c r="C7" s="4">
        <v>1</v>
      </c>
      <c r="D7" s="4"/>
      <c r="E7" s="4">
        <v>1</v>
      </c>
      <c r="F7" s="4"/>
      <c r="G7" s="4">
        <v>1</v>
      </c>
      <c r="H7" s="4"/>
      <c r="I7" s="5" t="str">
        <f>IFERROR(IF(95*(B7*C7+D7*E7+F7*G7)=0,"",95*(B7*C7+D7*E7+F7*G7)/((C7+E7+G7)*100)+H7),"")</f>
        <v/>
      </c>
    </row>
    <row r="8" spans="1:9" ht="15.75">
      <c r="A8" s="3"/>
      <c r="B8" s="4"/>
      <c r="C8" s="4"/>
      <c r="D8" s="4"/>
      <c r="E8" s="4"/>
      <c r="F8" s="4"/>
      <c r="G8" s="4"/>
      <c r="H8" s="4"/>
      <c r="I8" s="4"/>
    </row>
    <row r="9" spans="1:9" ht="15.75">
      <c r="A9" s="3"/>
      <c r="B9" s="4"/>
      <c r="C9" s="4"/>
      <c r="D9" s="4"/>
      <c r="E9" s="4"/>
      <c r="F9" s="4"/>
      <c r="G9" s="4"/>
      <c r="H9" s="4"/>
      <c r="I9" s="4"/>
    </row>
    <row r="10" spans="1:9" ht="15.75">
      <c r="A10" s="6" t="s">
        <v>13</v>
      </c>
      <c r="B10" s="4"/>
      <c r="C10" s="4"/>
      <c r="D10" s="4"/>
      <c r="E10" s="4"/>
      <c r="F10" s="4"/>
      <c r="G10" s="4"/>
      <c r="H10" s="4"/>
      <c r="I10" s="5" t="str">
        <f>IFERROR(AVERAGE(I7:I7),"")</f>
        <v/>
      </c>
    </row>
    <row r="11" spans="1:9" ht="15.75">
      <c r="A11" s="3"/>
      <c r="B11" s="4"/>
      <c r="C11" s="4"/>
      <c r="D11" s="4"/>
      <c r="E11" s="4"/>
      <c r="F11" s="4"/>
      <c r="G11" s="4"/>
      <c r="H11" s="4"/>
      <c r="I11" s="4"/>
    </row>
    <row r="12" spans="1:9" ht="15.75">
      <c r="A12" s="3" t="s">
        <v>14</v>
      </c>
      <c r="B12" s="4" t="s">
        <v>22</v>
      </c>
      <c r="C12" s="4">
        <f>B12*0.4</f>
        <v>0.4</v>
      </c>
      <c r="D12" s="4"/>
      <c r="E12" s="4"/>
      <c r="F12" s="4"/>
      <c r="G12" s="4"/>
      <c r="H12" s="4"/>
      <c r="I12" s="4"/>
    </row>
  </sheetData>
  <mergeCells count="7">
    <mergeCell ref="I5:I6"/>
    <mergeCell ref="A2:I2"/>
    <mergeCell ref="A5:A6"/>
    <mergeCell ref="B5:C5"/>
    <mergeCell ref="D5:E5"/>
    <mergeCell ref="F5:G5"/>
    <mergeCell ref="H5:H6"/>
  </mergeCells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I14"/>
  <sheetViews>
    <sheetView tabSelected="1" topLeftCell="A4" workbookViewId="0">
      <selection activeCell="A7" sqref="A7:I8"/>
    </sheetView>
  </sheetViews>
  <sheetFormatPr defaultRowHeight="15"/>
  <cols>
    <col min="1" max="1" width="47" customWidth="1"/>
    <col min="9" max="9" width="15" customWidth="1"/>
  </cols>
  <sheetData>
    <row r="2" spans="1:9">
      <c r="A2" s="17" t="s">
        <v>118</v>
      </c>
      <c r="B2" s="18"/>
      <c r="C2" s="18"/>
      <c r="D2" s="18"/>
      <c r="E2" s="18"/>
      <c r="F2" s="18"/>
      <c r="G2" s="18"/>
      <c r="H2" s="18"/>
      <c r="I2" s="18"/>
    </row>
    <row r="5" spans="1:9" ht="129.94999999999999" customHeight="1">
      <c r="A5" s="15" t="s">
        <v>1</v>
      </c>
      <c r="B5" s="15" t="s">
        <v>119</v>
      </c>
      <c r="C5" s="19"/>
      <c r="D5" s="15" t="s">
        <v>112</v>
      </c>
      <c r="E5" s="19"/>
      <c r="F5" s="15" t="s">
        <v>120</v>
      </c>
      <c r="G5" s="19"/>
      <c r="H5" s="15" t="s">
        <v>7</v>
      </c>
      <c r="I5" s="15" t="s">
        <v>8</v>
      </c>
    </row>
    <row r="6" spans="1:9" ht="15.95" customHeight="1">
      <c r="A6" s="16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6"/>
      <c r="I6" s="16"/>
    </row>
    <row r="7" spans="1:9" ht="15.75">
      <c r="A7" s="9" t="s">
        <v>121</v>
      </c>
      <c r="B7" s="10">
        <v>95</v>
      </c>
      <c r="C7" s="10">
        <v>1</v>
      </c>
      <c r="D7" s="10">
        <v>97</v>
      </c>
      <c r="E7" s="10">
        <v>1</v>
      </c>
      <c r="F7" s="10">
        <v>90</v>
      </c>
      <c r="G7" s="10">
        <v>1</v>
      </c>
      <c r="H7" s="10"/>
      <c r="I7" s="11">
        <f>IFERROR(IF(95*(B7*C7+D7*E7+F7*G7)=0,"",95*(B7*C7+D7*E7+F7*G7)/((C7+E7+G7)*100)+H7),"")</f>
        <v>89.3</v>
      </c>
    </row>
    <row r="8" spans="1:9" ht="15.75">
      <c r="A8" s="9" t="s">
        <v>123</v>
      </c>
      <c r="B8" s="10">
        <v>95</v>
      </c>
      <c r="C8" s="10">
        <v>1</v>
      </c>
      <c r="D8" s="10">
        <v>97</v>
      </c>
      <c r="E8" s="10">
        <v>1</v>
      </c>
      <c r="F8" s="10">
        <v>90</v>
      </c>
      <c r="G8" s="10">
        <v>1</v>
      </c>
      <c r="H8" s="10"/>
      <c r="I8" s="11">
        <f>IFERROR(IF(95*(B8*C8+D8*E8+F8*G8)=0,"",95*(B8*C8+D8*E8+F8*G8)/((C8+E8+G8)*100)+H8),"")</f>
        <v>89.3</v>
      </c>
    </row>
    <row r="9" spans="1:9" ht="15.75">
      <c r="A9" s="3" t="s">
        <v>122</v>
      </c>
      <c r="B9" s="4"/>
      <c r="C9" s="4">
        <v>1</v>
      </c>
      <c r="D9" s="4"/>
      <c r="E9" s="4">
        <v>1</v>
      </c>
      <c r="F9" s="4"/>
      <c r="G9" s="4">
        <v>1</v>
      </c>
      <c r="H9" s="4"/>
      <c r="I9" s="5" t="str">
        <f>IFERROR(IF(95*(B9*C9+D9*E9+F9*G9)=0,"",95*(B9*C9+D9*E9+F9*G9)/((C9+E9+G9)*100)+H9),"")</f>
        <v/>
      </c>
    </row>
    <row r="10" spans="1:9" ht="15.75">
      <c r="A10" s="3"/>
      <c r="B10" s="4"/>
      <c r="C10" s="4"/>
      <c r="D10" s="4"/>
      <c r="E10" s="4"/>
      <c r="F10" s="4"/>
      <c r="G10" s="4"/>
      <c r="H10" s="4"/>
      <c r="I10" s="4"/>
    </row>
    <row r="11" spans="1:9" ht="15.75">
      <c r="A11" s="3"/>
      <c r="B11" s="4"/>
      <c r="C11" s="4"/>
      <c r="D11" s="4"/>
      <c r="E11" s="4"/>
      <c r="F11" s="4"/>
      <c r="G11" s="4"/>
      <c r="H11" s="4"/>
      <c r="I11" s="4"/>
    </row>
    <row r="12" spans="1:9" ht="15.75">
      <c r="A12" s="6" t="s">
        <v>13</v>
      </c>
      <c r="B12" s="4"/>
      <c r="C12" s="4"/>
      <c r="D12" s="4"/>
      <c r="E12" s="4"/>
      <c r="F12" s="4"/>
      <c r="G12" s="4"/>
      <c r="H12" s="4"/>
      <c r="I12" s="5">
        <f>IFERROR(AVERAGE(I7:I9),"")</f>
        <v>89.3</v>
      </c>
    </row>
    <row r="13" spans="1:9" ht="15.75">
      <c r="A13" s="3"/>
      <c r="B13" s="4"/>
      <c r="C13" s="4"/>
      <c r="D13" s="4"/>
      <c r="E13" s="4"/>
      <c r="F13" s="4"/>
      <c r="G13" s="4"/>
      <c r="H13" s="4"/>
      <c r="I13" s="4"/>
    </row>
    <row r="14" spans="1:9" ht="15.75">
      <c r="A14" s="3" t="s">
        <v>14</v>
      </c>
      <c r="B14" s="4" t="s">
        <v>124</v>
      </c>
      <c r="C14" s="4">
        <f>B14*0.4</f>
        <v>1.2000000000000002</v>
      </c>
      <c r="D14" s="4"/>
      <c r="E14" s="4"/>
      <c r="F14" s="4"/>
      <c r="G14" s="4"/>
      <c r="H14" s="4"/>
      <c r="I14" s="4"/>
    </row>
  </sheetData>
  <sortState xmlns:xlrd2="http://schemas.microsoft.com/office/spreadsheetml/2017/richdata2" ref="A7:I9">
    <sortCondition ref="I7"/>
  </sortState>
  <mergeCells count="7">
    <mergeCell ref="I5:I6"/>
    <mergeCell ref="A2:I2"/>
    <mergeCell ref="A5:A6"/>
    <mergeCell ref="B5:C5"/>
    <mergeCell ref="D5:E5"/>
    <mergeCell ref="F5:G5"/>
    <mergeCell ref="H5:H6"/>
  </mergeCells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I12"/>
  <sheetViews>
    <sheetView workbookViewId="0">
      <selection activeCell="A7" sqref="A7:I7"/>
    </sheetView>
  </sheetViews>
  <sheetFormatPr defaultRowHeight="15"/>
  <cols>
    <col min="1" max="1" width="47" customWidth="1"/>
    <col min="9" max="9" width="15" customWidth="1"/>
  </cols>
  <sheetData>
    <row r="2" spans="1:9">
      <c r="A2" s="17" t="s">
        <v>125</v>
      </c>
      <c r="B2" s="18"/>
      <c r="C2" s="18"/>
      <c r="D2" s="18"/>
      <c r="E2" s="18"/>
      <c r="F2" s="18"/>
      <c r="G2" s="18"/>
      <c r="H2" s="18"/>
      <c r="I2" s="18"/>
    </row>
    <row r="5" spans="1:9" ht="129.94999999999999" customHeight="1">
      <c r="A5" s="15" t="s">
        <v>1</v>
      </c>
      <c r="B5" s="15" t="s">
        <v>115</v>
      </c>
      <c r="C5" s="19"/>
      <c r="D5" s="15" t="s">
        <v>116</v>
      </c>
      <c r="E5" s="19"/>
      <c r="F5" s="15" t="s">
        <v>26</v>
      </c>
      <c r="G5" s="19"/>
      <c r="H5" s="15" t="s">
        <v>7</v>
      </c>
      <c r="I5" s="15" t="s">
        <v>8</v>
      </c>
    </row>
    <row r="6" spans="1:9" ht="15.95" customHeight="1">
      <c r="A6" s="16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6"/>
      <c r="I6" s="16"/>
    </row>
    <row r="7" spans="1:9" ht="15.75">
      <c r="A7" s="9" t="s">
        <v>126</v>
      </c>
      <c r="B7" s="10">
        <v>90</v>
      </c>
      <c r="C7" s="10">
        <v>1</v>
      </c>
      <c r="D7" s="10">
        <v>80</v>
      </c>
      <c r="E7" s="10">
        <v>1</v>
      </c>
      <c r="F7" s="10">
        <v>95</v>
      </c>
      <c r="G7" s="10">
        <v>1</v>
      </c>
      <c r="H7" s="10"/>
      <c r="I7" s="11">
        <f>IFERROR(IF(95*(B7*C7+D7*E7+F7*G7)=0,"",95*(B7*C7+D7*E7+F7*G7)/((C7+E7+G7)*100)+H7),"")</f>
        <v>83.916666666666671</v>
      </c>
    </row>
    <row r="8" spans="1:9" ht="15.75">
      <c r="A8" s="3"/>
      <c r="B8" s="4"/>
      <c r="C8" s="4"/>
      <c r="D8" s="4"/>
      <c r="E8" s="4"/>
      <c r="F8" s="4"/>
      <c r="G8" s="4"/>
      <c r="H8" s="4"/>
      <c r="I8" s="4"/>
    </row>
    <row r="9" spans="1:9" ht="15.75">
      <c r="A9" s="3"/>
      <c r="B9" s="4"/>
      <c r="C9" s="4"/>
      <c r="D9" s="4"/>
      <c r="E9" s="4"/>
      <c r="F9" s="4"/>
      <c r="G9" s="4"/>
      <c r="H9" s="4"/>
      <c r="I9" s="4"/>
    </row>
    <row r="10" spans="1:9" ht="15.75">
      <c r="A10" s="6" t="s">
        <v>13</v>
      </c>
      <c r="B10" s="4"/>
      <c r="C10" s="4"/>
      <c r="D10" s="4"/>
      <c r="E10" s="4"/>
      <c r="F10" s="4"/>
      <c r="G10" s="4"/>
      <c r="H10" s="4"/>
      <c r="I10" s="5">
        <f>IFERROR(AVERAGE(I7:I7),"")</f>
        <v>83.916666666666671</v>
      </c>
    </row>
    <row r="11" spans="1:9" ht="15.75">
      <c r="A11" s="3"/>
      <c r="B11" s="4"/>
      <c r="C11" s="4"/>
      <c r="D11" s="4"/>
      <c r="E11" s="4"/>
      <c r="F11" s="4"/>
      <c r="G11" s="4"/>
      <c r="H11" s="4"/>
      <c r="I11" s="4"/>
    </row>
    <row r="12" spans="1:9" ht="15.75">
      <c r="A12" s="3" t="s">
        <v>14</v>
      </c>
      <c r="B12" s="4" t="s">
        <v>22</v>
      </c>
      <c r="C12" s="4">
        <f>B12*0.4</f>
        <v>0.4</v>
      </c>
      <c r="D12" s="4"/>
      <c r="E12" s="4"/>
      <c r="F12" s="4"/>
      <c r="G12" s="4"/>
      <c r="H12" s="4"/>
      <c r="I12" s="4"/>
    </row>
  </sheetData>
  <mergeCells count="7">
    <mergeCell ref="I5:I6"/>
    <mergeCell ref="A2:I2"/>
    <mergeCell ref="A5:A6"/>
    <mergeCell ref="B5:C5"/>
    <mergeCell ref="D5:E5"/>
    <mergeCell ref="F5:G5"/>
    <mergeCell ref="H5:H6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K12"/>
  <sheetViews>
    <sheetView workbookViewId="0">
      <selection activeCell="A7" sqref="A7"/>
    </sheetView>
  </sheetViews>
  <sheetFormatPr defaultRowHeight="15"/>
  <cols>
    <col min="1" max="1" width="47" customWidth="1"/>
    <col min="11" max="11" width="15" customWidth="1"/>
  </cols>
  <sheetData>
    <row r="2" spans="1:11">
      <c r="A2" s="17" t="s">
        <v>16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5" spans="1:11" ht="129.94999999999999" customHeight="1">
      <c r="A5" s="15" t="s">
        <v>1</v>
      </c>
      <c r="B5" s="15" t="s">
        <v>17</v>
      </c>
      <c r="C5" s="19"/>
      <c r="D5" s="15" t="s">
        <v>18</v>
      </c>
      <c r="E5" s="19"/>
      <c r="F5" s="15" t="s">
        <v>19</v>
      </c>
      <c r="G5" s="19"/>
      <c r="H5" s="15" t="s">
        <v>20</v>
      </c>
      <c r="I5" s="19"/>
      <c r="J5" s="15" t="s">
        <v>7</v>
      </c>
      <c r="K5" s="15" t="s">
        <v>8</v>
      </c>
    </row>
    <row r="6" spans="1:11" ht="15.95" customHeight="1">
      <c r="A6" s="16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" t="s">
        <v>9</v>
      </c>
      <c r="I6" s="1" t="s">
        <v>10</v>
      </c>
      <c r="J6" s="16"/>
      <c r="K6" s="16"/>
    </row>
    <row r="7" spans="1:11" ht="15.75">
      <c r="A7" s="3" t="s">
        <v>21</v>
      </c>
      <c r="B7" s="4"/>
      <c r="C7" s="4">
        <v>1</v>
      </c>
      <c r="D7" s="4"/>
      <c r="E7" s="4">
        <v>1</v>
      </c>
      <c r="F7" s="4"/>
      <c r="G7" s="4">
        <v>1</v>
      </c>
      <c r="H7" s="4"/>
      <c r="I7" s="4">
        <v>1</v>
      </c>
      <c r="J7" s="4"/>
      <c r="K7" s="5" t="str">
        <f>IFERROR(IF(95*(B7*C7+D7*E7+F7*G7+H7*I7)=0,"",95*(B7*C7+D7*E7+F7*G7+H7*I7)/((C7+E7+G7+I7)*100)+J7),"")</f>
        <v/>
      </c>
    </row>
    <row r="8" spans="1:11" ht="15.75">
      <c r="A8" s="3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15.75">
      <c r="A9" s="3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5.75">
      <c r="A10" s="6" t="s">
        <v>13</v>
      </c>
      <c r="B10" s="4"/>
      <c r="C10" s="4"/>
      <c r="D10" s="4"/>
      <c r="E10" s="4"/>
      <c r="F10" s="4"/>
      <c r="G10" s="4"/>
      <c r="H10" s="4"/>
      <c r="I10" s="4"/>
      <c r="J10" s="4"/>
      <c r="K10" s="5" t="str">
        <f>IFERROR(AVERAGE(K7:K7),"")</f>
        <v/>
      </c>
    </row>
    <row r="11" spans="1:11" ht="15.75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ht="15.75">
      <c r="A12" s="3" t="s">
        <v>14</v>
      </c>
      <c r="B12" s="4" t="s">
        <v>22</v>
      </c>
      <c r="C12" s="4">
        <f>B12*0.4</f>
        <v>0.4</v>
      </c>
      <c r="D12" s="4"/>
      <c r="E12" s="4"/>
      <c r="F12" s="4"/>
      <c r="G12" s="4"/>
      <c r="H12" s="4"/>
      <c r="I12" s="4"/>
      <c r="J12" s="4"/>
      <c r="K12" s="4"/>
    </row>
  </sheetData>
  <mergeCells count="8">
    <mergeCell ref="J5:J6"/>
    <mergeCell ref="K5:K6"/>
    <mergeCell ref="A2:K2"/>
    <mergeCell ref="A5:A6"/>
    <mergeCell ref="B5:C5"/>
    <mergeCell ref="D5:E5"/>
    <mergeCell ref="F5:G5"/>
    <mergeCell ref="H5:I5"/>
  </mergeCells>
  <pageMargins left="0.75" right="0.75" top="1" bottom="1" header="0.5" footer="0.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M13"/>
  <sheetViews>
    <sheetView workbookViewId="0"/>
  </sheetViews>
  <sheetFormatPr defaultRowHeight="15"/>
  <cols>
    <col min="1" max="1" width="47" customWidth="1"/>
    <col min="13" max="13" width="15" customWidth="1"/>
  </cols>
  <sheetData>
    <row r="2" spans="1:13">
      <c r="A2" s="17" t="s">
        <v>127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5" spans="1:13" ht="129.94999999999999" customHeight="1">
      <c r="A5" s="15" t="s">
        <v>1</v>
      </c>
      <c r="B5" s="15" t="s">
        <v>119</v>
      </c>
      <c r="C5" s="19"/>
      <c r="D5" s="15" t="s">
        <v>120</v>
      </c>
      <c r="E5" s="19"/>
      <c r="F5" s="15" t="s">
        <v>128</v>
      </c>
      <c r="G5" s="19"/>
      <c r="H5" s="15" t="s">
        <v>129</v>
      </c>
      <c r="I5" s="19"/>
      <c r="J5" s="15" t="s">
        <v>130</v>
      </c>
      <c r="K5" s="19"/>
      <c r="L5" s="15" t="s">
        <v>7</v>
      </c>
      <c r="M5" s="15" t="s">
        <v>8</v>
      </c>
    </row>
    <row r="6" spans="1:13" ht="15.95" customHeight="1">
      <c r="A6" s="16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" t="s">
        <v>9</v>
      </c>
      <c r="I6" s="1" t="s">
        <v>10</v>
      </c>
      <c r="J6" s="1" t="s">
        <v>9</v>
      </c>
      <c r="K6" s="1" t="s">
        <v>10</v>
      </c>
      <c r="L6" s="16"/>
      <c r="M6" s="16"/>
    </row>
    <row r="7" spans="1:13" ht="15.75">
      <c r="A7" s="3" t="s">
        <v>131</v>
      </c>
      <c r="B7" s="4"/>
      <c r="C7" s="4">
        <v>1</v>
      </c>
      <c r="D7" s="4"/>
      <c r="E7" s="4">
        <v>1</v>
      </c>
      <c r="F7" s="4"/>
      <c r="G7" s="4">
        <v>1</v>
      </c>
      <c r="H7" s="4"/>
      <c r="I7" s="4">
        <v>1</v>
      </c>
      <c r="J7" s="4"/>
      <c r="K7" s="4">
        <v>1</v>
      </c>
      <c r="L7" s="4"/>
      <c r="M7" s="5" t="str">
        <f>IFERROR(IF(95*(B7*C7+D7*E7+F7*G7+H7*I7+J7*K7)=0,"",95*(B7*C7+D7*E7+F7*G7+H7*I7+J7*K7)/((C7+E7+G7+I7+K7)*100)+L7),"")</f>
        <v/>
      </c>
    </row>
    <row r="8" spans="1:13" ht="15.75">
      <c r="A8" s="3" t="s">
        <v>132</v>
      </c>
      <c r="B8" s="4"/>
      <c r="C8" s="4">
        <v>1</v>
      </c>
      <c r="D8" s="4"/>
      <c r="E8" s="4">
        <v>1</v>
      </c>
      <c r="F8" s="4"/>
      <c r="G8" s="4">
        <v>1</v>
      </c>
      <c r="H8" s="4"/>
      <c r="I8" s="4">
        <v>1</v>
      </c>
      <c r="J8" s="4"/>
      <c r="K8" s="4">
        <v>1</v>
      </c>
      <c r="L8" s="4"/>
      <c r="M8" s="5" t="str">
        <f>IFERROR(IF(95*(B8*C8+D8*E8+F8*G8+H8*I8+J8*K8)=0,"",95*(B8*C8+D8*E8+F8*G8+H8*I8+J8*K8)/((C8+E8+G8+I8+K8)*100)+L8),"")</f>
        <v/>
      </c>
    </row>
    <row r="9" spans="1:13" ht="15.75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15.7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15.75">
      <c r="A11" s="6" t="s">
        <v>13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5" t="str">
        <f>IFERROR(AVERAGE(M7:M8),"")</f>
        <v/>
      </c>
    </row>
    <row r="12" spans="1:13" ht="15.75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15.75">
      <c r="A13" s="3" t="s">
        <v>14</v>
      </c>
      <c r="B13" s="4" t="s">
        <v>15</v>
      </c>
      <c r="C13" s="4">
        <f>B13*0.4</f>
        <v>0.8</v>
      </c>
      <c r="D13" s="4"/>
      <c r="E13" s="4"/>
      <c r="F13" s="4"/>
      <c r="G13" s="4"/>
      <c r="H13" s="4"/>
      <c r="I13" s="4"/>
      <c r="J13" s="4"/>
      <c r="K13" s="4"/>
      <c r="L13" s="4"/>
      <c r="M13" s="4"/>
    </row>
  </sheetData>
  <mergeCells count="9">
    <mergeCell ref="J5:K5"/>
    <mergeCell ref="L5:L6"/>
    <mergeCell ref="M5:M6"/>
    <mergeCell ref="A2:M2"/>
    <mergeCell ref="A5:A6"/>
    <mergeCell ref="B5:C5"/>
    <mergeCell ref="D5:E5"/>
    <mergeCell ref="F5:G5"/>
    <mergeCell ref="H5:I5"/>
  </mergeCells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4"/>
  <sheetViews>
    <sheetView zoomScale="55" zoomScaleNormal="55" workbookViewId="0">
      <selection activeCell="A7" sqref="A7:Q8"/>
    </sheetView>
  </sheetViews>
  <sheetFormatPr defaultRowHeight="15"/>
  <cols>
    <col min="1" max="1" width="47" customWidth="1"/>
    <col min="13" max="13" width="10.5703125" bestFit="1" customWidth="1"/>
    <col min="15" max="15" width="10.5703125" bestFit="1" customWidth="1"/>
  </cols>
  <sheetData>
    <row r="2" spans="1:17">
      <c r="A2" s="17" t="s">
        <v>217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5" spans="1:17" ht="129.94999999999999" customHeight="1">
      <c r="A5" s="15" t="s">
        <v>1</v>
      </c>
      <c r="B5" s="15" t="s">
        <v>2</v>
      </c>
      <c r="C5" s="19"/>
      <c r="D5" s="15" t="s">
        <v>3</v>
      </c>
      <c r="E5" s="19"/>
      <c r="F5" s="15" t="s">
        <v>4</v>
      </c>
      <c r="G5" s="19"/>
      <c r="H5" s="15" t="s">
        <v>5</v>
      </c>
      <c r="I5" s="19"/>
      <c r="J5" s="15" t="s">
        <v>6</v>
      </c>
      <c r="K5" s="19"/>
      <c r="L5" s="15" t="s">
        <v>133</v>
      </c>
      <c r="M5" s="19"/>
      <c r="N5" s="15" t="s">
        <v>134</v>
      </c>
      <c r="O5" s="19"/>
      <c r="P5" s="15" t="s">
        <v>7</v>
      </c>
      <c r="Q5" s="15" t="s">
        <v>8</v>
      </c>
    </row>
    <row r="6" spans="1:17" ht="15.95" customHeight="1">
      <c r="A6" s="16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" t="s">
        <v>9</v>
      </c>
      <c r="I6" s="1" t="s">
        <v>10</v>
      </c>
      <c r="J6" s="1" t="s">
        <v>9</v>
      </c>
      <c r="K6" s="1" t="s">
        <v>10</v>
      </c>
      <c r="L6" s="8" t="s">
        <v>9</v>
      </c>
      <c r="M6" s="8" t="s">
        <v>10</v>
      </c>
      <c r="N6" s="8" t="s">
        <v>9</v>
      </c>
      <c r="O6" s="8" t="s">
        <v>10</v>
      </c>
      <c r="P6" s="16"/>
      <c r="Q6" s="16"/>
    </row>
    <row r="7" spans="1:17" ht="15.75">
      <c r="A7" s="9" t="s">
        <v>11</v>
      </c>
      <c r="B7" s="10">
        <v>100</v>
      </c>
      <c r="C7" s="10">
        <v>1</v>
      </c>
      <c r="D7" s="10">
        <v>90</v>
      </c>
      <c r="E7" s="10">
        <v>1</v>
      </c>
      <c r="F7" s="10">
        <v>100</v>
      </c>
      <c r="G7" s="10">
        <v>1</v>
      </c>
      <c r="H7" s="10">
        <v>100</v>
      </c>
      <c r="I7" s="10">
        <v>1</v>
      </c>
      <c r="J7" s="10">
        <v>95</v>
      </c>
      <c r="K7" s="10">
        <v>1</v>
      </c>
      <c r="L7" s="20"/>
      <c r="M7" s="20"/>
      <c r="N7" s="20"/>
      <c r="O7" s="20"/>
      <c r="P7" s="10"/>
      <c r="Q7" s="11">
        <f>IFERROR(IF(95*(B7*C7+D7*E7+F7*G7+H7*I7+J7*K7)=0,"",95*(B7*C7+D7*E7+F7*G7+H7*I7+J7*K7)/((C7+E7+G7+I7+K7)*100)+P7),"")</f>
        <v>92.15</v>
      </c>
    </row>
    <row r="8" spans="1:17" ht="15.75">
      <c r="A8" s="9" t="s">
        <v>12</v>
      </c>
      <c r="B8" s="10">
        <v>100</v>
      </c>
      <c r="C8" s="10">
        <v>1</v>
      </c>
      <c r="D8" s="10">
        <v>90</v>
      </c>
      <c r="E8" s="10">
        <v>1</v>
      </c>
      <c r="F8" s="10">
        <v>100</v>
      </c>
      <c r="G8" s="10">
        <v>1</v>
      </c>
      <c r="H8" s="10">
        <v>100</v>
      </c>
      <c r="I8" s="10">
        <v>1</v>
      </c>
      <c r="J8" s="10">
        <v>95</v>
      </c>
      <c r="K8" s="10">
        <v>1</v>
      </c>
      <c r="L8" s="20"/>
      <c r="M8" s="20"/>
      <c r="N8" s="20"/>
      <c r="O8" s="20"/>
      <c r="P8" s="10"/>
      <c r="Q8" s="11">
        <f>IFERROR(IF(95*(B8*C8+D8*E8+F8*G8+H8*I8+J8*K8)=0,"",95*(B8*C8+D8*E8+F8*G8+H8*I8+J8*K8)/((C8+E8+G8+I8+K8)*100)+P8),"")</f>
        <v>92.15</v>
      </c>
    </row>
    <row r="9" spans="1:17" ht="15.75">
      <c r="A9" s="3" t="s">
        <v>135</v>
      </c>
      <c r="B9" s="4"/>
      <c r="C9" s="4"/>
      <c r="D9" s="4"/>
      <c r="E9" s="4"/>
      <c r="F9" s="4"/>
      <c r="G9" s="4"/>
      <c r="H9" s="4"/>
      <c r="I9" s="4"/>
      <c r="J9" s="4"/>
      <c r="K9" s="4"/>
      <c r="L9" s="2"/>
      <c r="M9" s="4">
        <v>1</v>
      </c>
      <c r="N9" s="4"/>
      <c r="O9" s="4">
        <v>1</v>
      </c>
      <c r="P9" s="4"/>
      <c r="Q9" s="4"/>
    </row>
    <row r="10" spans="1:17" ht="15.7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2"/>
      <c r="M10" s="2"/>
      <c r="N10" s="2"/>
      <c r="O10" s="2"/>
      <c r="P10" s="4"/>
      <c r="Q10" s="4"/>
    </row>
    <row r="11" spans="1:17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15.75">
      <c r="A12" s="6" t="s">
        <v>13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2"/>
      <c r="M12" s="2"/>
      <c r="N12" s="2"/>
      <c r="O12" s="2"/>
      <c r="P12" s="4"/>
      <c r="Q12" s="5">
        <f>IFERROR(AVERAGE(Q7:Q9),"")</f>
        <v>92.15</v>
      </c>
    </row>
    <row r="13" spans="1:17" ht="15.75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2"/>
      <c r="M13" s="2"/>
      <c r="N13" s="2"/>
      <c r="O13" s="2"/>
      <c r="P13" s="4"/>
      <c r="Q13" s="4"/>
    </row>
    <row r="14" spans="1:17" ht="15.75">
      <c r="A14" s="3" t="s">
        <v>14</v>
      </c>
      <c r="B14" s="4">
        <v>3</v>
      </c>
      <c r="C14" s="4">
        <f>B14*0.4</f>
        <v>1.2000000000000002</v>
      </c>
      <c r="D14" s="4"/>
      <c r="E14" s="4"/>
      <c r="F14" s="4"/>
      <c r="G14" s="4"/>
      <c r="H14" s="4"/>
      <c r="I14" s="4"/>
      <c r="J14" s="4"/>
      <c r="K14" s="4"/>
      <c r="L14" s="2"/>
      <c r="M14" s="2"/>
      <c r="N14" s="2"/>
      <c r="O14" s="2"/>
      <c r="P14" s="4"/>
      <c r="Q14" s="4"/>
    </row>
  </sheetData>
  <mergeCells count="11">
    <mergeCell ref="J5:K5"/>
    <mergeCell ref="P5:P6"/>
    <mergeCell ref="Q5:Q6"/>
    <mergeCell ref="A2:M2"/>
    <mergeCell ref="A5:A6"/>
    <mergeCell ref="B5:C5"/>
    <mergeCell ref="D5:E5"/>
    <mergeCell ref="F5:G5"/>
    <mergeCell ref="H5:I5"/>
    <mergeCell ref="L5:M5"/>
    <mergeCell ref="N5:O5"/>
  </mergeCells>
  <pageMargins left="0.75" right="0.75" top="1" bottom="1" header="0.5" footer="0.5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I13"/>
  <sheetViews>
    <sheetView workbookViewId="0">
      <selection activeCell="A7" sqref="A7:I7"/>
    </sheetView>
  </sheetViews>
  <sheetFormatPr defaultRowHeight="15"/>
  <cols>
    <col min="1" max="1" width="47" customWidth="1"/>
    <col min="9" max="9" width="15" customWidth="1"/>
  </cols>
  <sheetData>
    <row r="2" spans="1:9">
      <c r="A2" s="17" t="s">
        <v>136</v>
      </c>
      <c r="B2" s="18"/>
      <c r="C2" s="18"/>
      <c r="D2" s="18"/>
      <c r="E2" s="18"/>
      <c r="F2" s="18"/>
      <c r="G2" s="18"/>
      <c r="H2" s="18"/>
      <c r="I2" s="18"/>
    </row>
    <row r="5" spans="1:9" ht="129.94999999999999" customHeight="1">
      <c r="A5" s="15" t="s">
        <v>1</v>
      </c>
      <c r="B5" s="15" t="s">
        <v>119</v>
      </c>
      <c r="C5" s="19"/>
      <c r="D5" s="15" t="s">
        <v>112</v>
      </c>
      <c r="E5" s="19"/>
      <c r="F5" s="15" t="s">
        <v>120</v>
      </c>
      <c r="G5" s="19"/>
      <c r="H5" s="15" t="s">
        <v>7</v>
      </c>
      <c r="I5" s="15" t="s">
        <v>8</v>
      </c>
    </row>
    <row r="6" spans="1:9" ht="15.95" customHeight="1">
      <c r="A6" s="16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6"/>
      <c r="I6" s="16"/>
    </row>
    <row r="7" spans="1:9" ht="15.75">
      <c r="A7" s="9" t="s">
        <v>137</v>
      </c>
      <c r="B7" s="10">
        <v>90</v>
      </c>
      <c r="C7" s="10">
        <v>1</v>
      </c>
      <c r="D7" s="10">
        <v>97</v>
      </c>
      <c r="E7" s="10">
        <v>1</v>
      </c>
      <c r="F7" s="10">
        <v>90</v>
      </c>
      <c r="G7" s="10">
        <v>1</v>
      </c>
      <c r="H7" s="10"/>
      <c r="I7" s="11">
        <f>IFERROR(IF(95*(B7*C7+D7*E7+F7*G7)=0,"",95*(B7*C7+D7*E7+F7*G7)/((C7+E7+G7)*100)+H7),"")</f>
        <v>87.716666666666669</v>
      </c>
    </row>
    <row r="8" spans="1:9" ht="15.75">
      <c r="A8" s="3" t="s">
        <v>138</v>
      </c>
      <c r="B8" s="4"/>
      <c r="C8" s="4">
        <v>1</v>
      </c>
      <c r="D8" s="4"/>
      <c r="E8" s="4">
        <v>1</v>
      </c>
      <c r="F8" s="4"/>
      <c r="G8" s="4">
        <v>1</v>
      </c>
      <c r="H8" s="4"/>
      <c r="I8" s="5" t="str">
        <f>IFERROR(IF(95*(B8*C8+D8*E8+F8*G8)=0,"",95*(B8*C8+D8*E8+F8*G8)/((C8+E8+G8)*100)+H8),"")</f>
        <v/>
      </c>
    </row>
    <row r="9" spans="1:9" ht="15.75">
      <c r="A9" s="3"/>
      <c r="B9" s="4"/>
      <c r="C9" s="4"/>
      <c r="D9" s="4"/>
      <c r="E9" s="4"/>
      <c r="F9" s="4"/>
      <c r="G9" s="4"/>
      <c r="H9" s="4"/>
      <c r="I9" s="4"/>
    </row>
    <row r="10" spans="1:9" ht="15.75">
      <c r="A10" s="3"/>
      <c r="B10" s="4"/>
      <c r="C10" s="4"/>
      <c r="D10" s="4"/>
      <c r="E10" s="4"/>
      <c r="F10" s="4"/>
      <c r="G10" s="4"/>
      <c r="H10" s="4"/>
      <c r="I10" s="4"/>
    </row>
    <row r="11" spans="1:9" ht="15.75">
      <c r="A11" s="6" t="s">
        <v>13</v>
      </c>
      <c r="B11" s="4"/>
      <c r="C11" s="4"/>
      <c r="D11" s="4"/>
      <c r="E11" s="4"/>
      <c r="F11" s="4"/>
      <c r="G11" s="4"/>
      <c r="H11" s="4"/>
      <c r="I11" s="5">
        <f>IFERROR(AVERAGE(I7:I8),"")</f>
        <v>87.716666666666669</v>
      </c>
    </row>
    <row r="12" spans="1:9" ht="15.75">
      <c r="A12" s="3"/>
      <c r="B12" s="4"/>
      <c r="C12" s="4"/>
      <c r="D12" s="4"/>
      <c r="E12" s="4"/>
      <c r="F12" s="4"/>
      <c r="G12" s="4"/>
      <c r="H12" s="4"/>
      <c r="I12" s="4"/>
    </row>
    <row r="13" spans="1:9" ht="15.75">
      <c r="A13" s="3" t="s">
        <v>14</v>
      </c>
      <c r="B13" s="4" t="s">
        <v>15</v>
      </c>
      <c r="C13" s="4">
        <f>B13*0.4</f>
        <v>0.8</v>
      </c>
      <c r="D13" s="4"/>
      <c r="E13" s="4"/>
      <c r="F13" s="4"/>
      <c r="G13" s="4"/>
      <c r="H13" s="4"/>
      <c r="I13" s="4"/>
    </row>
  </sheetData>
  <mergeCells count="7">
    <mergeCell ref="I5:I6"/>
    <mergeCell ref="A2:I2"/>
    <mergeCell ref="A5:A6"/>
    <mergeCell ref="B5:C5"/>
    <mergeCell ref="D5:E5"/>
    <mergeCell ref="F5:G5"/>
    <mergeCell ref="H5:H6"/>
  </mergeCells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I12"/>
  <sheetViews>
    <sheetView workbookViewId="0">
      <selection activeCell="H8" sqref="H8"/>
    </sheetView>
  </sheetViews>
  <sheetFormatPr defaultRowHeight="15"/>
  <cols>
    <col min="1" max="1" width="47" customWidth="1"/>
    <col min="9" max="9" width="15" customWidth="1"/>
  </cols>
  <sheetData>
    <row r="2" spans="1:9">
      <c r="A2" s="17" t="s">
        <v>139</v>
      </c>
      <c r="B2" s="18"/>
      <c r="C2" s="18"/>
      <c r="D2" s="18"/>
      <c r="E2" s="18"/>
      <c r="F2" s="18"/>
      <c r="G2" s="18"/>
      <c r="H2" s="18"/>
      <c r="I2" s="18"/>
    </row>
    <row r="5" spans="1:9" ht="129.94999999999999" customHeight="1">
      <c r="A5" s="15" t="s">
        <v>1</v>
      </c>
      <c r="B5" s="15" t="s">
        <v>101</v>
      </c>
      <c r="C5" s="19"/>
      <c r="D5" s="15" t="s">
        <v>140</v>
      </c>
      <c r="E5" s="19"/>
      <c r="F5" s="15" t="s">
        <v>141</v>
      </c>
      <c r="G5" s="19"/>
      <c r="H5" s="15" t="s">
        <v>7</v>
      </c>
      <c r="I5" s="15" t="s">
        <v>8</v>
      </c>
    </row>
    <row r="6" spans="1:9" ht="15.95" customHeight="1">
      <c r="A6" s="16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6"/>
      <c r="I6" s="16"/>
    </row>
    <row r="7" spans="1:9" ht="15.75">
      <c r="A7" s="9" t="s">
        <v>142</v>
      </c>
      <c r="B7" s="10">
        <v>95</v>
      </c>
      <c r="C7" s="10">
        <v>1</v>
      </c>
      <c r="D7" s="10">
        <v>100</v>
      </c>
      <c r="E7" s="10">
        <v>1</v>
      </c>
      <c r="F7" s="10">
        <v>100</v>
      </c>
      <c r="G7" s="10">
        <v>1</v>
      </c>
      <c r="H7" s="10">
        <v>1</v>
      </c>
      <c r="I7" s="11">
        <f>IFERROR(IF(95*(B7*C7+D7*E7+F7*G7)=0,"",95*(B7*C7+D7*E7+F7*G7)/((C7+E7+G7)*100)+H7),"")</f>
        <v>94.416666666666671</v>
      </c>
    </row>
    <row r="8" spans="1:9" ht="15.75">
      <c r="A8" s="3"/>
      <c r="B8" s="4"/>
      <c r="C8" s="4"/>
      <c r="D8" s="4"/>
      <c r="E8" s="4"/>
      <c r="F8" s="4"/>
      <c r="G8" s="4"/>
      <c r="H8" s="4"/>
      <c r="I8" s="4"/>
    </row>
    <row r="9" spans="1:9" ht="15.75">
      <c r="A9" s="3"/>
      <c r="B9" s="4"/>
      <c r="C9" s="4"/>
      <c r="D9" s="4"/>
      <c r="E9" s="4"/>
      <c r="F9" s="4"/>
      <c r="G9" s="4"/>
      <c r="H9" s="4"/>
      <c r="I9" s="4"/>
    </row>
    <row r="10" spans="1:9" ht="15.75">
      <c r="A10" s="6" t="s">
        <v>13</v>
      </c>
      <c r="B10" s="4"/>
      <c r="C10" s="4"/>
      <c r="D10" s="4"/>
      <c r="E10" s="4"/>
      <c r="F10" s="4"/>
      <c r="G10" s="4"/>
      <c r="H10" s="4"/>
      <c r="I10" s="5">
        <f>IFERROR(AVERAGE(I7:I7),"")</f>
        <v>94.416666666666671</v>
      </c>
    </row>
    <row r="11" spans="1:9" ht="15.75">
      <c r="A11" s="3"/>
      <c r="B11" s="4"/>
      <c r="C11" s="4"/>
      <c r="D11" s="4"/>
      <c r="E11" s="4"/>
      <c r="F11" s="4"/>
      <c r="G11" s="4"/>
      <c r="H11" s="4"/>
      <c r="I11" s="4"/>
    </row>
    <row r="12" spans="1:9" ht="15.75">
      <c r="A12" s="3" t="s">
        <v>14</v>
      </c>
      <c r="B12" s="4" t="s">
        <v>22</v>
      </c>
      <c r="C12" s="4">
        <f>B12*0.4</f>
        <v>0.4</v>
      </c>
      <c r="D12" s="4"/>
      <c r="E12" s="4"/>
      <c r="F12" s="4"/>
      <c r="G12" s="4"/>
      <c r="H12" s="4"/>
      <c r="I12" s="4"/>
    </row>
  </sheetData>
  <mergeCells count="7">
    <mergeCell ref="I5:I6"/>
    <mergeCell ref="A2:I2"/>
    <mergeCell ref="A5:A6"/>
    <mergeCell ref="B5:C5"/>
    <mergeCell ref="D5:E5"/>
    <mergeCell ref="F5:G5"/>
    <mergeCell ref="H5:H6"/>
  </mergeCells>
  <pageMargins left="0.75" right="0.75" top="1" bottom="1" header="0.5" footer="0.5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I12"/>
  <sheetViews>
    <sheetView workbookViewId="0"/>
  </sheetViews>
  <sheetFormatPr defaultRowHeight="15"/>
  <cols>
    <col min="1" max="1" width="47" customWidth="1"/>
    <col min="9" max="9" width="15" customWidth="1"/>
  </cols>
  <sheetData>
    <row r="2" spans="1:9">
      <c r="A2" s="17" t="s">
        <v>143</v>
      </c>
      <c r="B2" s="18"/>
      <c r="C2" s="18"/>
      <c r="D2" s="18"/>
      <c r="E2" s="18"/>
      <c r="F2" s="18"/>
      <c r="G2" s="18"/>
      <c r="H2" s="18"/>
      <c r="I2" s="18"/>
    </row>
    <row r="5" spans="1:9" ht="129.94999999999999" customHeight="1">
      <c r="A5" s="15" t="s">
        <v>1</v>
      </c>
      <c r="B5" s="15" t="s">
        <v>101</v>
      </c>
      <c r="C5" s="19"/>
      <c r="D5" s="15" t="s">
        <v>140</v>
      </c>
      <c r="E5" s="19"/>
      <c r="F5" s="15" t="s">
        <v>141</v>
      </c>
      <c r="G5" s="19"/>
      <c r="H5" s="15" t="s">
        <v>7</v>
      </c>
      <c r="I5" s="15" t="s">
        <v>8</v>
      </c>
    </row>
    <row r="6" spans="1:9" ht="15.95" customHeight="1">
      <c r="A6" s="16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6"/>
      <c r="I6" s="16"/>
    </row>
    <row r="7" spans="1:9" ht="15.75">
      <c r="A7" s="3" t="s">
        <v>144</v>
      </c>
      <c r="B7" s="4"/>
      <c r="C7" s="4">
        <v>1</v>
      </c>
      <c r="D7" s="4"/>
      <c r="E7" s="4">
        <v>1</v>
      </c>
      <c r="F7" s="4"/>
      <c r="G7" s="4">
        <v>1</v>
      </c>
      <c r="H7" s="4"/>
      <c r="I7" s="5" t="str">
        <f>IFERROR(IF(95*(B7*C7+D7*E7+F7*G7)=0,"",95*(B7*C7+D7*E7+F7*G7)/((C7+E7+G7)*100)+H7),"")</f>
        <v/>
      </c>
    </row>
    <row r="8" spans="1:9" ht="15.75">
      <c r="A8" s="3"/>
      <c r="B8" s="4"/>
      <c r="C8" s="4"/>
      <c r="D8" s="4"/>
      <c r="E8" s="4"/>
      <c r="F8" s="4"/>
      <c r="G8" s="4"/>
      <c r="H8" s="4"/>
      <c r="I8" s="4"/>
    </row>
    <row r="9" spans="1:9" ht="15.75">
      <c r="A9" s="3"/>
      <c r="B9" s="4"/>
      <c r="C9" s="4"/>
      <c r="D9" s="4"/>
      <c r="E9" s="4"/>
      <c r="F9" s="4"/>
      <c r="G9" s="4"/>
      <c r="H9" s="4"/>
      <c r="I9" s="4"/>
    </row>
    <row r="10" spans="1:9" ht="15.75">
      <c r="A10" s="6" t="s">
        <v>13</v>
      </c>
      <c r="B10" s="4"/>
      <c r="C10" s="4"/>
      <c r="D10" s="4"/>
      <c r="E10" s="4"/>
      <c r="F10" s="4"/>
      <c r="G10" s="4"/>
      <c r="H10" s="4"/>
      <c r="I10" s="5" t="str">
        <f>IFERROR(AVERAGE(I7:I7),"")</f>
        <v/>
      </c>
    </row>
    <row r="11" spans="1:9" ht="15.75">
      <c r="A11" s="3"/>
      <c r="B11" s="4"/>
      <c r="C11" s="4"/>
      <c r="D11" s="4"/>
      <c r="E11" s="4"/>
      <c r="F11" s="4"/>
      <c r="G11" s="4"/>
      <c r="H11" s="4"/>
      <c r="I11" s="4"/>
    </row>
    <row r="12" spans="1:9" ht="15.75">
      <c r="A12" s="3" t="s">
        <v>14</v>
      </c>
      <c r="B12" s="4" t="s">
        <v>22</v>
      </c>
      <c r="C12" s="4">
        <f>B12*0.4</f>
        <v>0.4</v>
      </c>
      <c r="D12" s="4"/>
      <c r="E12" s="4"/>
      <c r="F12" s="4"/>
      <c r="G12" s="4"/>
      <c r="H12" s="4"/>
      <c r="I12" s="4"/>
    </row>
  </sheetData>
  <mergeCells count="7">
    <mergeCell ref="I5:I6"/>
    <mergeCell ref="A2:I2"/>
    <mergeCell ref="A5:A6"/>
    <mergeCell ref="B5:C5"/>
    <mergeCell ref="D5:E5"/>
    <mergeCell ref="F5:G5"/>
    <mergeCell ref="H5:H6"/>
  </mergeCells>
  <pageMargins left="0.75" right="0.75" top="1" bottom="1" header="0.5" footer="0.5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K12"/>
  <sheetViews>
    <sheetView workbookViewId="0"/>
  </sheetViews>
  <sheetFormatPr defaultRowHeight="15"/>
  <cols>
    <col min="1" max="1" width="47" customWidth="1"/>
    <col min="11" max="11" width="15" customWidth="1"/>
  </cols>
  <sheetData>
    <row r="2" spans="1:11">
      <c r="A2" s="17" t="s">
        <v>145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5" spans="1:11" ht="129.94999999999999" customHeight="1">
      <c r="A5" s="15" t="s">
        <v>1</v>
      </c>
      <c r="B5" s="15" t="s">
        <v>146</v>
      </c>
      <c r="C5" s="19"/>
      <c r="D5" s="15" t="s">
        <v>147</v>
      </c>
      <c r="E5" s="19"/>
      <c r="F5" s="15" t="s">
        <v>148</v>
      </c>
      <c r="G5" s="19"/>
      <c r="H5" s="15" t="s">
        <v>149</v>
      </c>
      <c r="I5" s="19"/>
      <c r="J5" s="15" t="s">
        <v>7</v>
      </c>
      <c r="K5" s="15" t="s">
        <v>8</v>
      </c>
    </row>
    <row r="6" spans="1:11" ht="15.95" customHeight="1">
      <c r="A6" s="16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" t="s">
        <v>9</v>
      </c>
      <c r="I6" s="1" t="s">
        <v>10</v>
      </c>
      <c r="J6" s="16"/>
      <c r="K6" s="16"/>
    </row>
    <row r="7" spans="1:11" ht="15.75">
      <c r="A7" s="3" t="s">
        <v>150</v>
      </c>
      <c r="B7" s="4"/>
      <c r="C7" s="4">
        <v>1</v>
      </c>
      <c r="D7" s="4"/>
      <c r="E7" s="4">
        <v>1</v>
      </c>
      <c r="F7" s="4"/>
      <c r="G7" s="4">
        <v>1</v>
      </c>
      <c r="H7" s="4"/>
      <c r="I7" s="4">
        <v>1</v>
      </c>
      <c r="J7" s="4"/>
      <c r="K7" s="5" t="str">
        <f>IFERROR(IF(95*(B7*C7+D7*E7+F7*G7+H7*I7)=0,"",95*(B7*C7+D7*E7+F7*G7+H7*I7)/((C7+E7+G7+I7)*100)+J7),"")</f>
        <v/>
      </c>
    </row>
    <row r="8" spans="1:11" ht="15.75">
      <c r="A8" s="3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15.75">
      <c r="A9" s="3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5.75">
      <c r="A10" s="6" t="s">
        <v>13</v>
      </c>
      <c r="B10" s="4"/>
      <c r="C10" s="4"/>
      <c r="D10" s="4"/>
      <c r="E10" s="4"/>
      <c r="F10" s="4"/>
      <c r="G10" s="4"/>
      <c r="H10" s="4"/>
      <c r="I10" s="4"/>
      <c r="J10" s="4"/>
      <c r="K10" s="5" t="str">
        <f>IFERROR(AVERAGE(K7:K7),"")</f>
        <v/>
      </c>
    </row>
    <row r="11" spans="1:11" ht="15.75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ht="15.75">
      <c r="A12" s="3" t="s">
        <v>14</v>
      </c>
      <c r="B12" s="4" t="s">
        <v>22</v>
      </c>
      <c r="C12" s="4">
        <f>B12*0.4</f>
        <v>0.4</v>
      </c>
      <c r="D12" s="4"/>
      <c r="E12" s="4"/>
      <c r="F12" s="4"/>
      <c r="G12" s="4"/>
      <c r="H12" s="4"/>
      <c r="I12" s="4"/>
      <c r="J12" s="4"/>
      <c r="K12" s="4"/>
    </row>
  </sheetData>
  <mergeCells count="8">
    <mergeCell ref="J5:J6"/>
    <mergeCell ref="K5:K6"/>
    <mergeCell ref="A2:K2"/>
    <mergeCell ref="A5:A6"/>
    <mergeCell ref="B5:C5"/>
    <mergeCell ref="D5:E5"/>
    <mergeCell ref="F5:G5"/>
    <mergeCell ref="H5:I5"/>
  </mergeCells>
  <pageMargins left="0.75" right="0.75" top="1" bottom="1" header="0.5" footer="0.5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K12"/>
  <sheetViews>
    <sheetView workbookViewId="0">
      <selection activeCell="J8" sqref="J8"/>
    </sheetView>
  </sheetViews>
  <sheetFormatPr defaultRowHeight="15"/>
  <cols>
    <col min="1" max="1" width="47" customWidth="1"/>
    <col min="11" max="11" width="15" customWidth="1"/>
  </cols>
  <sheetData>
    <row r="2" spans="1:11">
      <c r="A2" s="17" t="s">
        <v>151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5" spans="1:11" ht="129.94999999999999" customHeight="1">
      <c r="A5" s="15" t="s">
        <v>1</v>
      </c>
      <c r="B5" s="15" t="s">
        <v>152</v>
      </c>
      <c r="C5" s="19"/>
      <c r="D5" s="15" t="s">
        <v>26</v>
      </c>
      <c r="E5" s="19"/>
      <c r="F5" s="15" t="s">
        <v>153</v>
      </c>
      <c r="G5" s="19"/>
      <c r="H5" s="15" t="s">
        <v>154</v>
      </c>
      <c r="I5" s="19"/>
      <c r="J5" s="15" t="s">
        <v>7</v>
      </c>
      <c r="K5" s="15" t="s">
        <v>8</v>
      </c>
    </row>
    <row r="6" spans="1:11" ht="15.95" customHeight="1">
      <c r="A6" s="16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" t="s">
        <v>9</v>
      </c>
      <c r="I6" s="1" t="s">
        <v>10</v>
      </c>
      <c r="J6" s="16"/>
      <c r="K6" s="16"/>
    </row>
    <row r="7" spans="1:11" ht="15.75">
      <c r="A7" s="9" t="s">
        <v>155</v>
      </c>
      <c r="B7" s="10">
        <v>98</v>
      </c>
      <c r="C7" s="10">
        <v>1</v>
      </c>
      <c r="D7" s="10">
        <v>97</v>
      </c>
      <c r="E7" s="10">
        <v>1</v>
      </c>
      <c r="F7" s="10">
        <v>100</v>
      </c>
      <c r="G7" s="10">
        <v>1</v>
      </c>
      <c r="H7" s="10">
        <v>100</v>
      </c>
      <c r="I7" s="10">
        <v>1</v>
      </c>
      <c r="J7" s="10">
        <v>2</v>
      </c>
      <c r="K7" s="11">
        <f>IFERROR(IF(95*(B7*C7+D7*E7+F7*G7+H7*I7)=0,"",95*(B7*C7+D7*E7+F7*G7+H7*I7)/((C7+E7+G7+I7)*100)+J7),"")</f>
        <v>95.8125</v>
      </c>
    </row>
    <row r="8" spans="1:11" ht="15.75">
      <c r="A8" s="3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15.75">
      <c r="A9" s="3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5.75">
      <c r="A10" s="6" t="s">
        <v>13</v>
      </c>
      <c r="B10" s="4"/>
      <c r="C10" s="4"/>
      <c r="D10" s="4"/>
      <c r="E10" s="4"/>
      <c r="F10" s="4"/>
      <c r="G10" s="4"/>
      <c r="H10" s="4"/>
      <c r="I10" s="4"/>
      <c r="J10" s="4"/>
      <c r="K10" s="5">
        <f>IFERROR(AVERAGE(K7:K7),"")</f>
        <v>95.8125</v>
      </c>
    </row>
    <row r="11" spans="1:11" ht="15.75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ht="15.75">
      <c r="A12" s="3" t="s">
        <v>14</v>
      </c>
      <c r="B12" s="4" t="s">
        <v>22</v>
      </c>
      <c r="C12" s="4">
        <f>B12*0.4</f>
        <v>0.4</v>
      </c>
      <c r="D12" s="4"/>
      <c r="E12" s="4"/>
      <c r="F12" s="4"/>
      <c r="G12" s="4"/>
      <c r="H12" s="4"/>
      <c r="I12" s="4"/>
      <c r="J12" s="4"/>
      <c r="K12" s="4"/>
    </row>
  </sheetData>
  <mergeCells count="8">
    <mergeCell ref="J5:J6"/>
    <mergeCell ref="K5:K6"/>
    <mergeCell ref="A2:K2"/>
    <mergeCell ref="A5:A6"/>
    <mergeCell ref="B5:C5"/>
    <mergeCell ref="D5:E5"/>
    <mergeCell ref="F5:G5"/>
    <mergeCell ref="H5:I5"/>
  </mergeCells>
  <pageMargins left="0.75" right="0.75" top="1" bottom="1" header="0.5" footer="0.5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M17"/>
  <sheetViews>
    <sheetView topLeftCell="A4" workbookViewId="0"/>
  </sheetViews>
  <sheetFormatPr defaultRowHeight="15"/>
  <cols>
    <col min="1" max="1" width="47" customWidth="1"/>
    <col min="13" max="13" width="15" customWidth="1"/>
  </cols>
  <sheetData>
    <row r="2" spans="1:13">
      <c r="A2" s="17" t="s">
        <v>156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5" spans="1:13" ht="129.94999999999999" customHeight="1">
      <c r="A5" s="15" t="s">
        <v>1</v>
      </c>
      <c r="B5" s="15" t="s">
        <v>157</v>
      </c>
      <c r="C5" s="19"/>
      <c r="D5" s="15" t="s">
        <v>158</v>
      </c>
      <c r="E5" s="19"/>
      <c r="F5" s="15" t="s">
        <v>159</v>
      </c>
      <c r="G5" s="19"/>
      <c r="H5" s="15" t="s">
        <v>160</v>
      </c>
      <c r="I5" s="19"/>
      <c r="J5" s="15" t="s">
        <v>161</v>
      </c>
      <c r="K5" s="19"/>
      <c r="L5" s="15" t="s">
        <v>7</v>
      </c>
      <c r="M5" s="15" t="s">
        <v>8</v>
      </c>
    </row>
    <row r="6" spans="1:13" ht="15.95" customHeight="1">
      <c r="A6" s="16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" t="s">
        <v>9</v>
      </c>
      <c r="I6" s="1" t="s">
        <v>10</v>
      </c>
      <c r="J6" s="1" t="s">
        <v>9</v>
      </c>
      <c r="K6" s="1" t="s">
        <v>10</v>
      </c>
      <c r="L6" s="16"/>
      <c r="M6" s="16"/>
    </row>
    <row r="7" spans="1:13" ht="15.75">
      <c r="A7" s="3" t="s">
        <v>162</v>
      </c>
      <c r="B7" s="4"/>
      <c r="C7" s="4">
        <v>1</v>
      </c>
      <c r="D7" s="4"/>
      <c r="E7" s="4">
        <v>1</v>
      </c>
      <c r="F7" s="4"/>
      <c r="G7" s="4">
        <v>1</v>
      </c>
      <c r="H7" s="4"/>
      <c r="I7" s="4">
        <v>1</v>
      </c>
      <c r="J7" s="4"/>
      <c r="K7" s="4">
        <v>1</v>
      </c>
      <c r="L7" s="4"/>
      <c r="M7" s="5" t="str">
        <f t="shared" ref="M7:M12" si="0">IFERROR(IF(95*(B7*C7+D7*E7+F7*G7+H7*I7+J7*K7)=0,"",95*(B7*C7+D7*E7+F7*G7+H7*I7+J7*K7)/((C7+E7+G7+I7+K7)*100)+L7),"")</f>
        <v/>
      </c>
    </row>
    <row r="8" spans="1:13" ht="15.75">
      <c r="A8" s="3" t="s">
        <v>163</v>
      </c>
      <c r="B8" s="4"/>
      <c r="C8" s="4">
        <v>1</v>
      </c>
      <c r="D8" s="4"/>
      <c r="E8" s="4">
        <v>1</v>
      </c>
      <c r="F8" s="4"/>
      <c r="G8" s="4">
        <v>1</v>
      </c>
      <c r="H8" s="4"/>
      <c r="I8" s="4">
        <v>1</v>
      </c>
      <c r="J8" s="4"/>
      <c r="K8" s="4">
        <v>1</v>
      </c>
      <c r="L8" s="4"/>
      <c r="M8" s="5" t="str">
        <f t="shared" si="0"/>
        <v/>
      </c>
    </row>
    <row r="9" spans="1:13" ht="15.75">
      <c r="A9" s="3" t="s">
        <v>164</v>
      </c>
      <c r="B9" s="4"/>
      <c r="C9" s="4">
        <v>1</v>
      </c>
      <c r="D9" s="4"/>
      <c r="E9" s="4">
        <v>1</v>
      </c>
      <c r="F9" s="4"/>
      <c r="G9" s="4">
        <v>1</v>
      </c>
      <c r="H9" s="4"/>
      <c r="I9" s="4">
        <v>1</v>
      </c>
      <c r="J9" s="4"/>
      <c r="K9" s="4">
        <v>1</v>
      </c>
      <c r="L9" s="4"/>
      <c r="M9" s="5" t="str">
        <f t="shared" si="0"/>
        <v/>
      </c>
    </row>
    <row r="10" spans="1:13" ht="15.75">
      <c r="A10" s="3" t="s">
        <v>165</v>
      </c>
      <c r="B10" s="4"/>
      <c r="C10" s="4">
        <v>1</v>
      </c>
      <c r="D10" s="4"/>
      <c r="E10" s="4">
        <v>1</v>
      </c>
      <c r="F10" s="4"/>
      <c r="G10" s="4">
        <v>1</v>
      </c>
      <c r="H10" s="4"/>
      <c r="I10" s="4">
        <v>1</v>
      </c>
      <c r="J10" s="4"/>
      <c r="K10" s="4">
        <v>1</v>
      </c>
      <c r="L10" s="4"/>
      <c r="M10" s="5" t="str">
        <f t="shared" si="0"/>
        <v/>
      </c>
    </row>
    <row r="11" spans="1:13" ht="15.75">
      <c r="A11" s="3" t="s">
        <v>166</v>
      </c>
      <c r="B11" s="4"/>
      <c r="C11" s="4">
        <v>1</v>
      </c>
      <c r="D11" s="4"/>
      <c r="E11" s="4">
        <v>1</v>
      </c>
      <c r="F11" s="4"/>
      <c r="G11" s="4">
        <v>1</v>
      </c>
      <c r="H11" s="4"/>
      <c r="I11" s="4">
        <v>1</v>
      </c>
      <c r="J11" s="4"/>
      <c r="K11" s="4">
        <v>1</v>
      </c>
      <c r="L11" s="4"/>
      <c r="M11" s="5" t="str">
        <f t="shared" si="0"/>
        <v/>
      </c>
    </row>
    <row r="12" spans="1:13" ht="15.75">
      <c r="A12" s="3" t="s">
        <v>167</v>
      </c>
      <c r="B12" s="4"/>
      <c r="C12" s="4">
        <v>1</v>
      </c>
      <c r="D12" s="4"/>
      <c r="E12" s="4">
        <v>1</v>
      </c>
      <c r="F12" s="4"/>
      <c r="G12" s="4">
        <v>1</v>
      </c>
      <c r="H12" s="4"/>
      <c r="I12" s="4">
        <v>1</v>
      </c>
      <c r="J12" s="4"/>
      <c r="K12" s="4">
        <v>1</v>
      </c>
      <c r="L12" s="4"/>
      <c r="M12" s="5" t="str">
        <f t="shared" si="0"/>
        <v/>
      </c>
    </row>
    <row r="13" spans="1:13" ht="15.75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15.75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ht="15.75">
      <c r="A15" s="6" t="s">
        <v>13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5" t="str">
        <f>IFERROR(AVERAGE(M7:M12),"")</f>
        <v/>
      </c>
    </row>
    <row r="16" spans="1:13" ht="15.75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ht="15.75">
      <c r="A17" s="3" t="s">
        <v>14</v>
      </c>
      <c r="B17" s="4" t="s">
        <v>42</v>
      </c>
      <c r="C17" s="4">
        <f>B17*0.4</f>
        <v>2.4000000000000004</v>
      </c>
      <c r="D17" s="4"/>
      <c r="E17" s="4"/>
      <c r="F17" s="4"/>
      <c r="G17" s="4"/>
      <c r="H17" s="4"/>
      <c r="I17" s="4"/>
      <c r="J17" s="4"/>
      <c r="K17" s="4"/>
      <c r="L17" s="4"/>
      <c r="M17" s="4"/>
    </row>
  </sheetData>
  <mergeCells count="9">
    <mergeCell ref="J5:K5"/>
    <mergeCell ref="L5:L6"/>
    <mergeCell ref="M5:M6"/>
    <mergeCell ref="A2:M2"/>
    <mergeCell ref="A5:A6"/>
    <mergeCell ref="B5:C5"/>
    <mergeCell ref="D5:E5"/>
    <mergeCell ref="F5:G5"/>
    <mergeCell ref="H5:I5"/>
  </mergeCells>
  <pageMargins left="0.75" right="0.75" top="1" bottom="1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K12"/>
  <sheetViews>
    <sheetView workbookViewId="0"/>
  </sheetViews>
  <sheetFormatPr defaultRowHeight="15"/>
  <cols>
    <col min="1" max="1" width="47" customWidth="1"/>
    <col min="11" max="11" width="15" customWidth="1"/>
  </cols>
  <sheetData>
    <row r="2" spans="1:11">
      <c r="A2" s="17" t="s">
        <v>168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5" spans="1:11" ht="129.94999999999999" customHeight="1">
      <c r="A5" s="15" t="s">
        <v>1</v>
      </c>
      <c r="B5" s="15" t="s">
        <v>169</v>
      </c>
      <c r="C5" s="19"/>
      <c r="D5" s="15" t="s">
        <v>111</v>
      </c>
      <c r="E5" s="19"/>
      <c r="F5" s="15" t="s">
        <v>112</v>
      </c>
      <c r="G5" s="19"/>
      <c r="H5" s="15" t="s">
        <v>120</v>
      </c>
      <c r="I5" s="19"/>
      <c r="J5" s="15" t="s">
        <v>7</v>
      </c>
      <c r="K5" s="15" t="s">
        <v>8</v>
      </c>
    </row>
    <row r="6" spans="1:11" ht="15.95" customHeight="1">
      <c r="A6" s="16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" t="s">
        <v>9</v>
      </c>
      <c r="I6" s="1" t="s">
        <v>10</v>
      </c>
      <c r="J6" s="16"/>
      <c r="K6" s="16"/>
    </row>
    <row r="7" spans="1:11" ht="15.75">
      <c r="A7" s="3" t="s">
        <v>170</v>
      </c>
      <c r="B7" s="4"/>
      <c r="C7" s="4">
        <v>1</v>
      </c>
      <c r="D7" s="4"/>
      <c r="E7" s="4">
        <v>1</v>
      </c>
      <c r="F7" s="4"/>
      <c r="G7" s="4">
        <v>1</v>
      </c>
      <c r="H7" s="4"/>
      <c r="I7" s="4">
        <v>1</v>
      </c>
      <c r="J7" s="4"/>
      <c r="K7" s="5" t="str">
        <f>IFERROR(IF(95*(B7*C7+D7*E7+F7*G7+H7*I7)=0,"",95*(B7*C7+D7*E7+F7*G7+H7*I7)/((C7+E7+G7+I7)*100)+J7),"")</f>
        <v/>
      </c>
    </row>
    <row r="8" spans="1:11" ht="15.75">
      <c r="A8" s="3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15.75">
      <c r="A9" s="3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5.75">
      <c r="A10" s="6" t="s">
        <v>13</v>
      </c>
      <c r="B10" s="4"/>
      <c r="C10" s="4"/>
      <c r="D10" s="4"/>
      <c r="E10" s="4"/>
      <c r="F10" s="4"/>
      <c r="G10" s="4"/>
      <c r="H10" s="4"/>
      <c r="I10" s="4"/>
      <c r="J10" s="4"/>
      <c r="K10" s="5" t="str">
        <f>IFERROR(AVERAGE(K7:K7),"")</f>
        <v/>
      </c>
    </row>
    <row r="11" spans="1:11" ht="15.75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ht="15.75">
      <c r="A12" s="3" t="s">
        <v>14</v>
      </c>
      <c r="B12" s="4" t="s">
        <v>22</v>
      </c>
      <c r="C12" s="4">
        <f>B12*0.4</f>
        <v>0.4</v>
      </c>
      <c r="D12" s="4"/>
      <c r="E12" s="4"/>
      <c r="F12" s="4"/>
      <c r="G12" s="4"/>
      <c r="H12" s="4"/>
      <c r="I12" s="4"/>
      <c r="J12" s="4"/>
      <c r="K12" s="4"/>
    </row>
  </sheetData>
  <mergeCells count="8">
    <mergeCell ref="J5:J6"/>
    <mergeCell ref="K5:K6"/>
    <mergeCell ref="A2:K2"/>
    <mergeCell ref="A5:A6"/>
    <mergeCell ref="B5:C5"/>
    <mergeCell ref="D5:E5"/>
    <mergeCell ref="F5:G5"/>
    <mergeCell ref="H5:I5"/>
  </mergeCells>
  <pageMargins left="0.75" right="0.75" top="1" bottom="1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I12"/>
  <sheetViews>
    <sheetView workbookViewId="0"/>
  </sheetViews>
  <sheetFormatPr defaultRowHeight="15"/>
  <cols>
    <col min="1" max="1" width="47" customWidth="1"/>
    <col min="9" max="9" width="15" customWidth="1"/>
  </cols>
  <sheetData>
    <row r="2" spans="1:9">
      <c r="A2" s="17" t="s">
        <v>171</v>
      </c>
      <c r="B2" s="18"/>
      <c r="C2" s="18"/>
      <c r="D2" s="18"/>
      <c r="E2" s="18"/>
      <c r="F2" s="18"/>
      <c r="G2" s="18"/>
      <c r="H2" s="18"/>
      <c r="I2" s="18"/>
    </row>
    <row r="5" spans="1:9" ht="129.94999999999999" customHeight="1">
      <c r="A5" s="15" t="s">
        <v>1</v>
      </c>
      <c r="B5" s="15" t="s">
        <v>112</v>
      </c>
      <c r="C5" s="19"/>
      <c r="D5" s="15" t="s">
        <v>120</v>
      </c>
      <c r="E5" s="19"/>
      <c r="F5" s="15" t="s">
        <v>172</v>
      </c>
      <c r="G5" s="19"/>
      <c r="H5" s="15" t="s">
        <v>7</v>
      </c>
      <c r="I5" s="15" t="s">
        <v>8</v>
      </c>
    </row>
    <row r="6" spans="1:9" ht="15.95" customHeight="1">
      <c r="A6" s="16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6"/>
      <c r="I6" s="16"/>
    </row>
    <row r="7" spans="1:9" ht="15.75">
      <c r="A7" s="3" t="s">
        <v>173</v>
      </c>
      <c r="B7" s="4">
        <v>92</v>
      </c>
      <c r="C7" s="4">
        <v>1</v>
      </c>
      <c r="D7" s="4">
        <v>80</v>
      </c>
      <c r="E7" s="4">
        <v>1</v>
      </c>
      <c r="F7" s="4">
        <v>80</v>
      </c>
      <c r="G7" s="4">
        <v>1</v>
      </c>
      <c r="H7" s="4"/>
      <c r="I7" s="5">
        <f>IFERROR(IF(95*(B7*C7+D7*E7+F7*G7)=0,"",95*(B7*C7+D7*E7+F7*G7)/((C7+E7+G7)*100)+H7),"")</f>
        <v>79.8</v>
      </c>
    </row>
    <row r="8" spans="1:9" ht="15.75">
      <c r="A8" s="3"/>
      <c r="B8" s="4"/>
      <c r="C8" s="4"/>
      <c r="D8" s="4"/>
      <c r="E8" s="4"/>
      <c r="F8" s="4"/>
      <c r="G8" s="4"/>
      <c r="H8" s="4"/>
      <c r="I8" s="4"/>
    </row>
    <row r="9" spans="1:9" ht="15.75">
      <c r="A9" s="3"/>
      <c r="B9" s="4"/>
      <c r="C9" s="4"/>
      <c r="D9" s="4"/>
      <c r="E9" s="4"/>
      <c r="F9" s="4"/>
      <c r="G9" s="4"/>
      <c r="H9" s="4"/>
      <c r="I9" s="4"/>
    </row>
    <row r="10" spans="1:9" ht="15.75">
      <c r="A10" s="6" t="s">
        <v>13</v>
      </c>
      <c r="B10" s="4"/>
      <c r="C10" s="4"/>
      <c r="D10" s="4"/>
      <c r="E10" s="4"/>
      <c r="F10" s="4"/>
      <c r="G10" s="4"/>
      <c r="H10" s="4"/>
      <c r="I10" s="5">
        <f>IFERROR(AVERAGE(I7:I7),"")</f>
        <v>79.8</v>
      </c>
    </row>
    <row r="11" spans="1:9" ht="15.75">
      <c r="A11" s="3"/>
      <c r="B11" s="4"/>
      <c r="C11" s="4"/>
      <c r="D11" s="4"/>
      <c r="E11" s="4"/>
      <c r="F11" s="4"/>
      <c r="G11" s="4"/>
      <c r="H11" s="4"/>
      <c r="I11" s="4"/>
    </row>
    <row r="12" spans="1:9" ht="15.75">
      <c r="A12" s="3" t="s">
        <v>14</v>
      </c>
      <c r="B12" s="4" t="s">
        <v>22</v>
      </c>
      <c r="C12" s="4">
        <f>B12*0.4</f>
        <v>0.4</v>
      </c>
      <c r="D12" s="4"/>
      <c r="E12" s="4"/>
      <c r="F12" s="4"/>
      <c r="G12" s="4"/>
      <c r="H12" s="4"/>
      <c r="I12" s="4"/>
    </row>
  </sheetData>
  <mergeCells count="7">
    <mergeCell ref="I5:I6"/>
    <mergeCell ref="A2:I2"/>
    <mergeCell ref="A5:A6"/>
    <mergeCell ref="B5:C5"/>
    <mergeCell ref="D5:E5"/>
    <mergeCell ref="F5:G5"/>
    <mergeCell ref="H5:H6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13"/>
  <sheetViews>
    <sheetView workbookViewId="0">
      <selection activeCell="A7" sqref="A7:K7"/>
    </sheetView>
  </sheetViews>
  <sheetFormatPr defaultRowHeight="15"/>
  <cols>
    <col min="1" max="1" width="47" customWidth="1"/>
    <col min="11" max="11" width="15" customWidth="1"/>
  </cols>
  <sheetData>
    <row r="2" spans="1:11">
      <c r="A2" s="17" t="s">
        <v>23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5" spans="1:11" ht="129.94999999999999" customHeight="1">
      <c r="A5" s="15" t="s">
        <v>1</v>
      </c>
      <c r="B5" s="15" t="s">
        <v>24</v>
      </c>
      <c r="C5" s="19"/>
      <c r="D5" s="15" t="s">
        <v>25</v>
      </c>
      <c r="E5" s="19"/>
      <c r="F5" s="15" t="s">
        <v>26</v>
      </c>
      <c r="G5" s="19"/>
      <c r="H5" s="15" t="s">
        <v>27</v>
      </c>
      <c r="I5" s="19"/>
      <c r="J5" s="15" t="s">
        <v>7</v>
      </c>
      <c r="K5" s="15" t="s">
        <v>8</v>
      </c>
    </row>
    <row r="6" spans="1:11" ht="15.95" customHeight="1">
      <c r="A6" s="16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" t="s">
        <v>9</v>
      </c>
      <c r="I6" s="1" t="s">
        <v>10</v>
      </c>
      <c r="J6" s="16"/>
      <c r="K6" s="16"/>
    </row>
    <row r="7" spans="1:11" ht="15.75">
      <c r="A7" s="9" t="s">
        <v>28</v>
      </c>
      <c r="B7" s="10">
        <v>90</v>
      </c>
      <c r="C7" s="10">
        <v>1</v>
      </c>
      <c r="D7" s="10">
        <v>92</v>
      </c>
      <c r="E7" s="10">
        <v>1</v>
      </c>
      <c r="F7" s="10">
        <v>97</v>
      </c>
      <c r="G7" s="10">
        <v>1</v>
      </c>
      <c r="H7" s="10">
        <v>90</v>
      </c>
      <c r="I7" s="10">
        <v>1</v>
      </c>
      <c r="J7" s="10"/>
      <c r="K7" s="11">
        <f>IFERROR(IF(95*(B7*C7+D7*E7+F7*G7+H7*I7)=0,"",95*(B7*C7+D7*E7+F7*G7+H7*I7)/((C7+E7+G7+I7)*100)+J7),"")</f>
        <v>87.637500000000003</v>
      </c>
    </row>
    <row r="8" spans="1:11" ht="15.75">
      <c r="A8" s="3" t="s">
        <v>29</v>
      </c>
      <c r="B8" s="4">
        <v>90</v>
      </c>
      <c r="C8" s="4">
        <v>1</v>
      </c>
      <c r="D8" s="4">
        <v>85</v>
      </c>
      <c r="E8" s="4">
        <v>1</v>
      </c>
      <c r="F8" s="4">
        <v>97</v>
      </c>
      <c r="G8" s="4">
        <v>1</v>
      </c>
      <c r="H8" s="4">
        <v>90</v>
      </c>
      <c r="I8" s="4">
        <v>1</v>
      </c>
      <c r="J8" s="4"/>
      <c r="K8" s="5">
        <f>IFERROR(IF(95*(B8*C8+D8*E8+F8*G8+H8*I8)=0,"",95*(B8*C8+D8*E8+F8*G8+H8*I8)/((C8+E8+G8+I8)*100)+J8),"")</f>
        <v>85.974999999999994</v>
      </c>
    </row>
    <row r="9" spans="1:11" ht="15.75">
      <c r="A9" s="3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5.7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ht="15.75">
      <c r="A11" s="6" t="s">
        <v>13</v>
      </c>
      <c r="B11" s="4"/>
      <c r="C11" s="4"/>
      <c r="D11" s="4"/>
      <c r="E11" s="4"/>
      <c r="F11" s="4"/>
      <c r="G11" s="4"/>
      <c r="H11" s="4"/>
      <c r="I11" s="4"/>
      <c r="J11" s="4"/>
      <c r="K11" s="5">
        <f>IFERROR(AVERAGE(K7:K8),"")</f>
        <v>86.806250000000006</v>
      </c>
    </row>
    <row r="12" spans="1:11" ht="15.75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15.75">
      <c r="A13" s="3" t="s">
        <v>14</v>
      </c>
      <c r="B13" s="4" t="s">
        <v>15</v>
      </c>
      <c r="C13" s="4">
        <f>B13*0.4</f>
        <v>0.8</v>
      </c>
      <c r="D13" s="4"/>
      <c r="E13" s="4"/>
      <c r="F13" s="4"/>
      <c r="G13" s="4"/>
      <c r="H13" s="4"/>
      <c r="I13" s="4"/>
      <c r="J13" s="4"/>
      <c r="K13" s="4"/>
    </row>
  </sheetData>
  <mergeCells count="8">
    <mergeCell ref="J5:J6"/>
    <mergeCell ref="K5:K6"/>
    <mergeCell ref="A2:K2"/>
    <mergeCell ref="A5:A6"/>
    <mergeCell ref="B5:C5"/>
    <mergeCell ref="D5:E5"/>
    <mergeCell ref="F5:G5"/>
    <mergeCell ref="H5:I5"/>
  </mergeCells>
  <pageMargins left="0.75" right="0.75" top="1" bottom="1" header="0.5" footer="0.5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2:I12"/>
  <sheetViews>
    <sheetView workbookViewId="0"/>
  </sheetViews>
  <sheetFormatPr defaultRowHeight="15"/>
  <cols>
    <col min="1" max="1" width="47" customWidth="1"/>
    <col min="9" max="9" width="15" customWidth="1"/>
  </cols>
  <sheetData>
    <row r="2" spans="1:9">
      <c r="A2" s="17" t="s">
        <v>174</v>
      </c>
      <c r="B2" s="18"/>
      <c r="C2" s="18"/>
      <c r="D2" s="18"/>
      <c r="E2" s="18"/>
      <c r="F2" s="18"/>
      <c r="G2" s="18"/>
      <c r="H2" s="18"/>
      <c r="I2" s="18"/>
    </row>
    <row r="5" spans="1:9" ht="129.94999999999999" customHeight="1">
      <c r="A5" s="15" t="s">
        <v>1</v>
      </c>
      <c r="B5" s="15" t="s">
        <v>26</v>
      </c>
      <c r="C5" s="19"/>
      <c r="D5" s="15" t="s">
        <v>172</v>
      </c>
      <c r="E5" s="19"/>
      <c r="F5" s="15" t="s">
        <v>160</v>
      </c>
      <c r="G5" s="19"/>
      <c r="H5" s="15" t="s">
        <v>7</v>
      </c>
      <c r="I5" s="15" t="s">
        <v>8</v>
      </c>
    </row>
    <row r="6" spans="1:9" ht="15.95" customHeight="1">
      <c r="A6" s="16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6"/>
      <c r="I6" s="16"/>
    </row>
    <row r="7" spans="1:9" ht="15.75">
      <c r="A7" s="3" t="s">
        <v>175</v>
      </c>
      <c r="B7" s="4"/>
      <c r="C7" s="4">
        <v>1</v>
      </c>
      <c r="D7" s="4"/>
      <c r="E7" s="4">
        <v>1</v>
      </c>
      <c r="F7" s="4"/>
      <c r="G7" s="4">
        <v>1</v>
      </c>
      <c r="H7" s="4"/>
      <c r="I7" s="5" t="str">
        <f>IFERROR(IF(95*(B7*C7+D7*E7+F7*G7)=0,"",95*(B7*C7+D7*E7+F7*G7)/((C7+E7+G7)*100)+H7),"")</f>
        <v/>
      </c>
    </row>
    <row r="8" spans="1:9" ht="15.75">
      <c r="A8" s="3"/>
      <c r="B8" s="4"/>
      <c r="C8" s="4"/>
      <c r="D8" s="4"/>
      <c r="E8" s="4"/>
      <c r="F8" s="4"/>
      <c r="G8" s="4"/>
      <c r="H8" s="4"/>
      <c r="I8" s="4"/>
    </row>
    <row r="9" spans="1:9" ht="15.75">
      <c r="A9" s="3"/>
      <c r="B9" s="4"/>
      <c r="C9" s="4"/>
      <c r="D9" s="4"/>
      <c r="E9" s="4"/>
      <c r="F9" s="4"/>
      <c r="G9" s="4"/>
      <c r="H9" s="4"/>
      <c r="I9" s="4"/>
    </row>
    <row r="10" spans="1:9" ht="15.75">
      <c r="A10" s="6" t="s">
        <v>13</v>
      </c>
      <c r="B10" s="4"/>
      <c r="C10" s="4"/>
      <c r="D10" s="4"/>
      <c r="E10" s="4"/>
      <c r="F10" s="4"/>
      <c r="G10" s="4"/>
      <c r="H10" s="4"/>
      <c r="I10" s="5" t="str">
        <f>IFERROR(AVERAGE(I7:I7),"")</f>
        <v/>
      </c>
    </row>
    <row r="11" spans="1:9" ht="15.75">
      <c r="A11" s="3"/>
      <c r="B11" s="4"/>
      <c r="C11" s="4"/>
      <c r="D11" s="4"/>
      <c r="E11" s="4"/>
      <c r="F11" s="4"/>
      <c r="G11" s="4"/>
      <c r="H11" s="4"/>
      <c r="I11" s="4"/>
    </row>
    <row r="12" spans="1:9" ht="15.75">
      <c r="A12" s="3" t="s">
        <v>14</v>
      </c>
      <c r="B12" s="4" t="s">
        <v>22</v>
      </c>
      <c r="C12" s="4">
        <f>B12*0.4</f>
        <v>0.4</v>
      </c>
      <c r="D12" s="4"/>
      <c r="E12" s="4"/>
      <c r="F12" s="4"/>
      <c r="G12" s="4"/>
      <c r="H12" s="4"/>
      <c r="I12" s="4"/>
    </row>
  </sheetData>
  <mergeCells count="7">
    <mergeCell ref="I5:I6"/>
    <mergeCell ref="A2:I2"/>
    <mergeCell ref="A5:A6"/>
    <mergeCell ref="B5:C5"/>
    <mergeCell ref="D5:E5"/>
    <mergeCell ref="F5:G5"/>
    <mergeCell ref="H5:H6"/>
  </mergeCells>
  <pageMargins left="0.75" right="0.75" top="1" bottom="1" header="0.5" footer="0.5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I14"/>
  <sheetViews>
    <sheetView workbookViewId="0">
      <selection activeCell="I10" sqref="I10"/>
    </sheetView>
  </sheetViews>
  <sheetFormatPr defaultRowHeight="15"/>
  <cols>
    <col min="1" max="1" width="47" customWidth="1"/>
    <col min="9" max="9" width="15" customWidth="1"/>
  </cols>
  <sheetData>
    <row r="2" spans="1:9">
      <c r="A2" s="17" t="s">
        <v>176</v>
      </c>
      <c r="B2" s="18"/>
      <c r="C2" s="18"/>
      <c r="D2" s="18"/>
      <c r="E2" s="18"/>
      <c r="F2" s="18"/>
      <c r="G2" s="18"/>
      <c r="H2" s="18"/>
      <c r="I2" s="18"/>
    </row>
    <row r="5" spans="1:9" ht="129.94999999999999" customHeight="1">
      <c r="A5" s="15" t="s">
        <v>1</v>
      </c>
      <c r="B5" s="15" t="s">
        <v>177</v>
      </c>
      <c r="C5" s="19"/>
      <c r="D5" s="15" t="s">
        <v>129</v>
      </c>
      <c r="E5" s="19"/>
      <c r="F5" s="15" t="s">
        <v>130</v>
      </c>
      <c r="G5" s="19"/>
      <c r="H5" s="15" t="s">
        <v>7</v>
      </c>
      <c r="I5" s="15" t="s">
        <v>8</v>
      </c>
    </row>
    <row r="6" spans="1:9" ht="15.95" customHeight="1">
      <c r="A6" s="16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6"/>
      <c r="I6" s="16"/>
    </row>
    <row r="7" spans="1:9" ht="15.75">
      <c r="A7" s="9" t="s">
        <v>179</v>
      </c>
      <c r="B7" s="10">
        <v>90</v>
      </c>
      <c r="C7" s="10">
        <v>1</v>
      </c>
      <c r="D7" s="10">
        <v>98</v>
      </c>
      <c r="E7" s="10">
        <v>1</v>
      </c>
      <c r="F7" s="10">
        <v>95</v>
      </c>
      <c r="G7" s="10">
        <v>1</v>
      </c>
      <c r="H7" s="10">
        <v>2</v>
      </c>
      <c r="I7" s="11">
        <f>IFERROR(IF(95*(B7*C7+D7*E7+F7*G7)=0,"",95*(B7*C7+D7*E7+F7*G7)/((C7+E7+G7)*100)+H7),"")</f>
        <v>91.61666666666666</v>
      </c>
    </row>
    <row r="8" spans="1:9" ht="15.75">
      <c r="A8" s="3" t="s">
        <v>178</v>
      </c>
      <c r="B8" s="4">
        <v>90</v>
      </c>
      <c r="C8" s="4">
        <v>1</v>
      </c>
      <c r="D8" s="4">
        <v>86</v>
      </c>
      <c r="E8" s="4">
        <v>1</v>
      </c>
      <c r="F8" s="4">
        <v>85</v>
      </c>
      <c r="G8" s="4">
        <v>1</v>
      </c>
      <c r="H8" s="4"/>
      <c r="I8" s="5">
        <f>IFERROR(IF(95*(B8*C8+D8*E8+F8*G8)=0,"",95*(B8*C8+D8*E8+F8*G8)/((C8+E8+G8)*100)+H8),"")</f>
        <v>82.65</v>
      </c>
    </row>
    <row r="9" spans="1:9" ht="15.75">
      <c r="A9" s="3" t="s">
        <v>180</v>
      </c>
      <c r="B9" s="4"/>
      <c r="C9" s="4">
        <v>1</v>
      </c>
      <c r="D9" s="4"/>
      <c r="E9" s="4">
        <v>1</v>
      </c>
      <c r="F9" s="4"/>
      <c r="G9" s="4">
        <v>1</v>
      </c>
      <c r="H9" s="4"/>
      <c r="I9" s="5" t="str">
        <f>IFERROR(IF(95*(B9*C9+D9*E9+F9*G9)=0,"",95*(B9*C9+D9*E9+F9*G9)/((C9+E9+G9)*100)+H9),"")</f>
        <v/>
      </c>
    </row>
    <row r="10" spans="1:9" ht="15.75">
      <c r="A10" s="3"/>
      <c r="B10" s="4"/>
      <c r="C10" s="4"/>
      <c r="D10" s="4"/>
      <c r="E10" s="4"/>
      <c r="F10" s="4"/>
      <c r="G10" s="4"/>
      <c r="H10" s="4"/>
      <c r="I10" s="4"/>
    </row>
    <row r="11" spans="1:9" ht="15.75">
      <c r="A11" s="3"/>
      <c r="B11" s="4"/>
      <c r="C11" s="4"/>
      <c r="D11" s="4"/>
      <c r="E11" s="4"/>
      <c r="F11" s="4"/>
      <c r="G11" s="4"/>
      <c r="H11" s="4"/>
      <c r="I11" s="4"/>
    </row>
    <row r="12" spans="1:9" ht="15.75">
      <c r="A12" s="6" t="s">
        <v>13</v>
      </c>
      <c r="B12" s="4"/>
      <c r="C12" s="4"/>
      <c r="D12" s="4"/>
      <c r="E12" s="4"/>
      <c r="F12" s="4"/>
      <c r="G12" s="4"/>
      <c r="H12" s="4"/>
      <c r="I12" s="5">
        <f>IFERROR(AVERAGE(I7:I9),"")</f>
        <v>87.133333333333326</v>
      </c>
    </row>
    <row r="13" spans="1:9" ht="15.75">
      <c r="A13" s="3"/>
      <c r="B13" s="4"/>
      <c r="C13" s="4"/>
      <c r="D13" s="4"/>
      <c r="E13" s="4"/>
      <c r="F13" s="4"/>
      <c r="G13" s="4"/>
      <c r="H13" s="4"/>
      <c r="I13" s="4"/>
    </row>
    <row r="14" spans="1:9" ht="15.75">
      <c r="A14" s="3" t="s">
        <v>14</v>
      </c>
      <c r="B14" s="4" t="s">
        <v>124</v>
      </c>
      <c r="C14" s="4">
        <f>B14*0.4</f>
        <v>1.2000000000000002</v>
      </c>
      <c r="D14" s="4"/>
      <c r="E14" s="4"/>
      <c r="F14" s="4"/>
      <c r="G14" s="4"/>
      <c r="H14" s="4"/>
      <c r="I14" s="4"/>
    </row>
  </sheetData>
  <sortState xmlns:xlrd2="http://schemas.microsoft.com/office/spreadsheetml/2017/richdata2" ref="A7:I8">
    <sortCondition descending="1" ref="I7"/>
  </sortState>
  <mergeCells count="7">
    <mergeCell ref="I5:I6"/>
    <mergeCell ref="A2:I2"/>
    <mergeCell ref="A5:A6"/>
    <mergeCell ref="B5:C5"/>
    <mergeCell ref="D5:E5"/>
    <mergeCell ref="F5:G5"/>
    <mergeCell ref="H5:H6"/>
  </mergeCells>
  <pageMargins left="0.75" right="0.75" top="1" bottom="1" header="0.5" footer="0.5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2:K12"/>
  <sheetViews>
    <sheetView workbookViewId="0">
      <selection activeCell="M5" sqref="M5"/>
    </sheetView>
  </sheetViews>
  <sheetFormatPr defaultRowHeight="15"/>
  <cols>
    <col min="1" max="1" width="47" customWidth="1"/>
    <col min="11" max="11" width="15" customWidth="1"/>
  </cols>
  <sheetData>
    <row r="2" spans="1:11">
      <c r="A2" s="17" t="s">
        <v>181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5" spans="1:11" ht="129.94999999999999" customHeight="1">
      <c r="A5" s="15" t="s">
        <v>1</v>
      </c>
      <c r="B5" s="15" t="s">
        <v>182</v>
      </c>
      <c r="C5" s="19"/>
      <c r="D5" s="15" t="s">
        <v>183</v>
      </c>
      <c r="E5" s="19"/>
      <c r="F5" s="15" t="s">
        <v>184</v>
      </c>
      <c r="G5" s="19"/>
      <c r="H5" s="15" t="s">
        <v>185</v>
      </c>
      <c r="I5" s="19"/>
      <c r="J5" s="15" t="s">
        <v>7</v>
      </c>
      <c r="K5" s="15" t="s">
        <v>8</v>
      </c>
    </row>
    <row r="6" spans="1:11" ht="15.95" customHeight="1">
      <c r="A6" s="16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" t="s">
        <v>9</v>
      </c>
      <c r="I6" s="1" t="s">
        <v>10</v>
      </c>
      <c r="J6" s="16"/>
      <c r="K6" s="16"/>
    </row>
    <row r="7" spans="1:11" ht="15.75">
      <c r="A7" s="3" t="s">
        <v>186</v>
      </c>
      <c r="B7" s="4">
        <v>65</v>
      </c>
      <c r="C7" s="4">
        <v>1</v>
      </c>
      <c r="D7" s="4">
        <v>95</v>
      </c>
      <c r="E7" s="4">
        <v>1</v>
      </c>
      <c r="F7" s="4">
        <v>80</v>
      </c>
      <c r="G7" s="4">
        <v>1</v>
      </c>
      <c r="H7" s="4">
        <v>90</v>
      </c>
      <c r="I7" s="4">
        <v>1</v>
      </c>
      <c r="J7" s="4"/>
      <c r="K7" s="5">
        <f>IFERROR(IF(95*(B7*C7+D7*E7+F7*G7+H7*I7)=0,"",95*(B7*C7+D7*E7+F7*G7+H7*I7)/((C7+E7+G7+I7)*100)+J7),"")</f>
        <v>78.375</v>
      </c>
    </row>
    <row r="8" spans="1:11" ht="15.75">
      <c r="A8" s="3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15.75">
      <c r="A9" s="3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5.75">
      <c r="A10" s="6" t="s">
        <v>13</v>
      </c>
      <c r="B10" s="4"/>
      <c r="C10" s="4"/>
      <c r="D10" s="4"/>
      <c r="E10" s="4"/>
      <c r="F10" s="4"/>
      <c r="G10" s="4"/>
      <c r="H10" s="4"/>
      <c r="I10" s="4"/>
      <c r="J10" s="4"/>
      <c r="K10" s="5">
        <f>IFERROR(AVERAGE(K7:K7),"")</f>
        <v>78.375</v>
      </c>
    </row>
    <row r="11" spans="1:11" ht="15.75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ht="15.75">
      <c r="A12" s="3" t="s">
        <v>14</v>
      </c>
      <c r="B12" s="4" t="s">
        <v>22</v>
      </c>
      <c r="C12" s="4">
        <f>B12*0.4</f>
        <v>0.4</v>
      </c>
      <c r="D12" s="4"/>
      <c r="E12" s="4"/>
      <c r="F12" s="4"/>
      <c r="G12" s="4"/>
      <c r="H12" s="4"/>
      <c r="I12" s="4"/>
      <c r="J12" s="4"/>
      <c r="K12" s="4"/>
    </row>
  </sheetData>
  <mergeCells count="8">
    <mergeCell ref="J5:J6"/>
    <mergeCell ref="K5:K6"/>
    <mergeCell ref="A2:K2"/>
    <mergeCell ref="A5:A6"/>
    <mergeCell ref="B5:C5"/>
    <mergeCell ref="D5:E5"/>
    <mergeCell ref="F5:G5"/>
    <mergeCell ref="H5:I5"/>
  </mergeCells>
  <pageMargins left="0.75" right="0.75" top="1" bottom="1" header="0.5" footer="0.5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2:K13"/>
  <sheetViews>
    <sheetView workbookViewId="0">
      <selection activeCell="A7" sqref="A7:K7"/>
    </sheetView>
  </sheetViews>
  <sheetFormatPr defaultRowHeight="15"/>
  <cols>
    <col min="1" max="1" width="47" customWidth="1"/>
    <col min="11" max="11" width="15" customWidth="1"/>
  </cols>
  <sheetData>
    <row r="2" spans="1:11">
      <c r="A2" s="17" t="s">
        <v>187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5" spans="1:11" ht="129.94999999999999" customHeight="1">
      <c r="A5" s="15" t="s">
        <v>1</v>
      </c>
      <c r="B5" s="15" t="s">
        <v>188</v>
      </c>
      <c r="C5" s="19"/>
      <c r="D5" s="15" t="s">
        <v>189</v>
      </c>
      <c r="E5" s="19"/>
      <c r="F5" s="15" t="s">
        <v>26</v>
      </c>
      <c r="G5" s="19"/>
      <c r="H5" s="15" t="s">
        <v>190</v>
      </c>
      <c r="I5" s="19"/>
      <c r="J5" s="15" t="s">
        <v>7</v>
      </c>
      <c r="K5" s="15" t="s">
        <v>8</v>
      </c>
    </row>
    <row r="6" spans="1:11" ht="15.95" customHeight="1">
      <c r="A6" s="16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" t="s">
        <v>9</v>
      </c>
      <c r="I6" s="1" t="s">
        <v>10</v>
      </c>
      <c r="J6" s="16"/>
      <c r="K6" s="16"/>
    </row>
    <row r="7" spans="1:11" ht="15.75">
      <c r="A7" s="9" t="s">
        <v>191</v>
      </c>
      <c r="B7" s="10">
        <v>90</v>
      </c>
      <c r="C7" s="10">
        <v>1</v>
      </c>
      <c r="D7" s="10">
        <v>90</v>
      </c>
      <c r="E7" s="10">
        <v>1</v>
      </c>
      <c r="F7" s="10">
        <v>99</v>
      </c>
      <c r="G7" s="10">
        <v>1</v>
      </c>
      <c r="H7" s="10">
        <v>95</v>
      </c>
      <c r="I7" s="10">
        <v>1</v>
      </c>
      <c r="J7" s="10"/>
      <c r="K7" s="11">
        <f>IFERROR(IF(95*(B7*C7+D7*E7+F7*G7+H7*I7)=0,"",95*(B7*C7+D7*E7+F7*G7+H7*I7)/((C7+E7+G7+I7)*100)+J7),"")</f>
        <v>88.825000000000003</v>
      </c>
    </row>
    <row r="8" spans="1:11" ht="15.75">
      <c r="A8" s="3" t="s">
        <v>192</v>
      </c>
      <c r="B8" s="4"/>
      <c r="C8" s="4">
        <v>1</v>
      </c>
      <c r="D8" s="4"/>
      <c r="E8" s="4">
        <v>1</v>
      </c>
      <c r="F8" s="4"/>
      <c r="G8" s="4">
        <v>1</v>
      </c>
      <c r="H8" s="4"/>
      <c r="I8" s="4">
        <v>1</v>
      </c>
      <c r="J8" s="4"/>
      <c r="K8" s="5" t="str">
        <f>IFERROR(IF(95*(B8*C8+D8*E8+F8*G8+H8*I8)=0,"",95*(B8*C8+D8*E8+F8*G8+H8*I8)/((C8+E8+G8+I8)*100)+J8),"")</f>
        <v/>
      </c>
    </row>
    <row r="9" spans="1:11" ht="15.75">
      <c r="A9" s="3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5.7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ht="15.75">
      <c r="A11" s="6" t="s">
        <v>13</v>
      </c>
      <c r="B11" s="4"/>
      <c r="C11" s="4"/>
      <c r="D11" s="4"/>
      <c r="E11" s="4"/>
      <c r="F11" s="4"/>
      <c r="G11" s="4"/>
      <c r="H11" s="4"/>
      <c r="I11" s="4"/>
      <c r="J11" s="4"/>
      <c r="K11" s="5">
        <f>IFERROR(AVERAGE(K7:K8),"")</f>
        <v>88.825000000000003</v>
      </c>
    </row>
    <row r="12" spans="1:11" ht="15.75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15.75">
      <c r="A13" s="3" t="s">
        <v>14</v>
      </c>
      <c r="B13" s="4" t="s">
        <v>15</v>
      </c>
      <c r="C13" s="4">
        <f>B13*0.4</f>
        <v>0.8</v>
      </c>
      <c r="D13" s="4"/>
      <c r="E13" s="4"/>
      <c r="F13" s="4"/>
      <c r="G13" s="4"/>
      <c r="H13" s="4"/>
      <c r="I13" s="4"/>
      <c r="J13" s="4"/>
      <c r="K13" s="4"/>
    </row>
  </sheetData>
  <mergeCells count="8">
    <mergeCell ref="J5:J6"/>
    <mergeCell ref="K5:K6"/>
    <mergeCell ref="A2:K2"/>
    <mergeCell ref="A5:A6"/>
    <mergeCell ref="B5:C5"/>
    <mergeCell ref="D5:E5"/>
    <mergeCell ref="F5:G5"/>
    <mergeCell ref="H5:I5"/>
  </mergeCells>
  <pageMargins left="0.75" right="0.75" top="1" bottom="1" header="0.5" footer="0.5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2:K12"/>
  <sheetViews>
    <sheetView workbookViewId="0"/>
  </sheetViews>
  <sheetFormatPr defaultRowHeight="15"/>
  <cols>
    <col min="1" max="1" width="47" customWidth="1"/>
    <col min="11" max="11" width="15" customWidth="1"/>
  </cols>
  <sheetData>
    <row r="2" spans="1:11">
      <c r="A2" s="17" t="s">
        <v>193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5" spans="1:11" ht="129.94999999999999" customHeight="1">
      <c r="A5" s="15" t="s">
        <v>1</v>
      </c>
      <c r="B5" s="15" t="s">
        <v>194</v>
      </c>
      <c r="C5" s="19"/>
      <c r="D5" s="15" t="s">
        <v>195</v>
      </c>
      <c r="E5" s="19"/>
      <c r="F5" s="15" t="s">
        <v>196</v>
      </c>
      <c r="G5" s="19"/>
      <c r="H5" s="15" t="s">
        <v>197</v>
      </c>
      <c r="I5" s="19"/>
      <c r="J5" s="15" t="s">
        <v>7</v>
      </c>
      <c r="K5" s="15" t="s">
        <v>8</v>
      </c>
    </row>
    <row r="6" spans="1:11" ht="15.95" customHeight="1">
      <c r="A6" s="16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" t="s">
        <v>9</v>
      </c>
      <c r="I6" s="1" t="s">
        <v>10</v>
      </c>
      <c r="J6" s="16"/>
      <c r="K6" s="16"/>
    </row>
    <row r="7" spans="1:11" ht="15.75">
      <c r="A7" s="3" t="s">
        <v>198</v>
      </c>
      <c r="B7" s="4">
        <v>75</v>
      </c>
      <c r="C7" s="4">
        <v>1</v>
      </c>
      <c r="D7" s="4">
        <v>90</v>
      </c>
      <c r="E7" s="4">
        <v>1</v>
      </c>
      <c r="F7" s="4">
        <v>70</v>
      </c>
      <c r="G7" s="4">
        <v>1</v>
      </c>
      <c r="H7" s="4">
        <v>77</v>
      </c>
      <c r="I7" s="4">
        <v>1</v>
      </c>
      <c r="J7" s="4"/>
      <c r="K7" s="5">
        <f>IFERROR(IF(95*(B7*C7+D7*E7+F7*G7+H7*I7)=0,"",95*(B7*C7+D7*E7+F7*G7+H7*I7)/((C7+E7+G7+I7)*100)+J7),"")</f>
        <v>74.099999999999994</v>
      </c>
    </row>
    <row r="8" spans="1:11" ht="15.75">
      <c r="A8" s="3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15.75">
      <c r="A9" s="3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5.75">
      <c r="A10" s="6" t="s">
        <v>13</v>
      </c>
      <c r="B10" s="4"/>
      <c r="C10" s="4"/>
      <c r="D10" s="4"/>
      <c r="E10" s="4"/>
      <c r="F10" s="4"/>
      <c r="G10" s="4"/>
      <c r="H10" s="4"/>
      <c r="I10" s="4"/>
      <c r="J10" s="4"/>
      <c r="K10" s="5">
        <f>IFERROR(AVERAGE(K7:K7),"")</f>
        <v>74.099999999999994</v>
      </c>
    </row>
    <row r="11" spans="1:11" ht="15.75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ht="15.75">
      <c r="A12" s="3" t="s">
        <v>14</v>
      </c>
      <c r="B12" s="4" t="s">
        <v>22</v>
      </c>
      <c r="C12" s="4">
        <f>B12*0.4</f>
        <v>0.4</v>
      </c>
      <c r="D12" s="4"/>
      <c r="E12" s="4"/>
      <c r="F12" s="4"/>
      <c r="G12" s="4"/>
      <c r="H12" s="4"/>
      <c r="I12" s="4"/>
      <c r="J12" s="4"/>
      <c r="K12" s="4"/>
    </row>
  </sheetData>
  <mergeCells count="8">
    <mergeCell ref="J5:J6"/>
    <mergeCell ref="K5:K6"/>
    <mergeCell ref="A2:K2"/>
    <mergeCell ref="A5:A6"/>
    <mergeCell ref="B5:C5"/>
    <mergeCell ref="D5:E5"/>
    <mergeCell ref="F5:G5"/>
    <mergeCell ref="H5:I5"/>
  </mergeCells>
  <pageMargins left="0.75" right="0.75" top="1" bottom="1" header="0.5" footer="0.5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2:K13"/>
  <sheetViews>
    <sheetView workbookViewId="0">
      <selection activeCell="J8" sqref="J8"/>
    </sheetView>
  </sheetViews>
  <sheetFormatPr defaultRowHeight="15"/>
  <cols>
    <col min="1" max="1" width="47" customWidth="1"/>
    <col min="11" max="11" width="15" customWidth="1"/>
  </cols>
  <sheetData>
    <row r="2" spans="1:11">
      <c r="A2" s="17" t="s">
        <v>199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5" spans="1:11" ht="129.94999999999999" customHeight="1">
      <c r="A5" s="15" t="s">
        <v>1</v>
      </c>
      <c r="B5" s="15" t="s">
        <v>200</v>
      </c>
      <c r="C5" s="19"/>
      <c r="D5" s="15" t="s">
        <v>201</v>
      </c>
      <c r="E5" s="19"/>
      <c r="F5" s="15" t="s">
        <v>26</v>
      </c>
      <c r="G5" s="19"/>
      <c r="H5" s="15" t="s">
        <v>202</v>
      </c>
      <c r="I5" s="19"/>
      <c r="J5" s="15" t="s">
        <v>7</v>
      </c>
      <c r="K5" s="15" t="s">
        <v>8</v>
      </c>
    </row>
    <row r="6" spans="1:11" ht="15.95" customHeight="1">
      <c r="A6" s="16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" t="s">
        <v>9</v>
      </c>
      <c r="I6" s="1" t="s">
        <v>10</v>
      </c>
      <c r="J6" s="16"/>
      <c r="K6" s="16"/>
    </row>
    <row r="7" spans="1:11" ht="15.75">
      <c r="A7" s="9" t="s">
        <v>204</v>
      </c>
      <c r="B7" s="10">
        <v>90</v>
      </c>
      <c r="C7" s="10">
        <v>1</v>
      </c>
      <c r="D7" s="10">
        <v>100</v>
      </c>
      <c r="E7" s="10">
        <v>1</v>
      </c>
      <c r="F7" s="10">
        <v>97</v>
      </c>
      <c r="G7" s="10">
        <v>1</v>
      </c>
      <c r="H7" s="10">
        <v>98</v>
      </c>
      <c r="I7" s="10">
        <v>1</v>
      </c>
      <c r="J7" s="10">
        <v>2</v>
      </c>
      <c r="K7" s="11">
        <f>IFERROR(IF(95*(B7*C7+D7*E7+F7*G7+H7*I7)=0,"",95*(B7*C7+D7*E7+F7*G7+H7*I7)/((C7+E7+G7+I7)*100)+J7),"")</f>
        <v>93.4375</v>
      </c>
    </row>
    <row r="8" spans="1:11" ht="15.75">
      <c r="A8" s="3" t="s">
        <v>203</v>
      </c>
      <c r="B8" s="4"/>
      <c r="C8" s="4">
        <v>1</v>
      </c>
      <c r="D8" s="4"/>
      <c r="E8" s="4">
        <v>1</v>
      </c>
      <c r="F8" s="4"/>
      <c r="G8" s="4">
        <v>1</v>
      </c>
      <c r="H8" s="4"/>
      <c r="I8" s="4">
        <v>1</v>
      </c>
      <c r="J8" s="4"/>
      <c r="K8" s="5" t="str">
        <f>IFERROR(IF(95*(B8*C8+D8*E8+F8*G8+H8*I8)=0,"",95*(B8*C8+D8*E8+F8*G8+H8*I8)/((C8+E8+G8+I8)*100)+J8),"")</f>
        <v/>
      </c>
    </row>
    <row r="9" spans="1:11" ht="15.75">
      <c r="A9" s="3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5.7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ht="15.75">
      <c r="A11" s="6" t="s">
        <v>13</v>
      </c>
      <c r="B11" s="4"/>
      <c r="C11" s="4"/>
      <c r="D11" s="4"/>
      <c r="E11" s="4"/>
      <c r="F11" s="4"/>
      <c r="G11" s="4"/>
      <c r="H11" s="4"/>
      <c r="I11" s="4"/>
      <c r="J11" s="4"/>
      <c r="K11" s="5">
        <f>IFERROR(AVERAGE(K7:K8),"")</f>
        <v>93.4375</v>
      </c>
    </row>
    <row r="12" spans="1:11" ht="15.75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15.75">
      <c r="A13" s="3" t="s">
        <v>14</v>
      </c>
      <c r="B13" s="4" t="s">
        <v>15</v>
      </c>
      <c r="C13" s="4">
        <f>B13*0.4</f>
        <v>0.8</v>
      </c>
      <c r="D13" s="4"/>
      <c r="E13" s="4"/>
      <c r="F13" s="4"/>
      <c r="G13" s="4"/>
      <c r="H13" s="4"/>
      <c r="I13" s="4"/>
      <c r="J13" s="4"/>
      <c r="K13" s="4"/>
    </row>
  </sheetData>
  <sortState xmlns:xlrd2="http://schemas.microsoft.com/office/spreadsheetml/2017/richdata2" ref="A7:K8">
    <sortCondition ref="K7:K8"/>
  </sortState>
  <mergeCells count="8">
    <mergeCell ref="J5:J6"/>
    <mergeCell ref="K5:K6"/>
    <mergeCell ref="A2:K2"/>
    <mergeCell ref="A5:A6"/>
    <mergeCell ref="B5:C5"/>
    <mergeCell ref="D5:E5"/>
    <mergeCell ref="F5:G5"/>
    <mergeCell ref="H5:I5"/>
  </mergeCells>
  <pageMargins left="0.75" right="0.75" top="1" bottom="1" header="0.5" footer="0.5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O12"/>
  <sheetViews>
    <sheetView workbookViewId="0"/>
  </sheetViews>
  <sheetFormatPr defaultRowHeight="15"/>
  <cols>
    <col min="1" max="1" width="47" customWidth="1"/>
    <col min="15" max="15" width="15" customWidth="1"/>
  </cols>
  <sheetData>
    <row r="2" spans="1:15">
      <c r="A2" s="17" t="s">
        <v>205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5" spans="1:15" ht="129.94999999999999" customHeight="1">
      <c r="A5" s="15" t="s">
        <v>1</v>
      </c>
      <c r="B5" s="15" t="s">
        <v>194</v>
      </c>
      <c r="C5" s="19"/>
      <c r="D5" s="15" t="s">
        <v>111</v>
      </c>
      <c r="E5" s="19"/>
      <c r="F5" s="15" t="s">
        <v>195</v>
      </c>
      <c r="G5" s="19"/>
      <c r="H5" s="15" t="s">
        <v>206</v>
      </c>
      <c r="I5" s="19"/>
      <c r="J5" s="15" t="s">
        <v>196</v>
      </c>
      <c r="K5" s="19"/>
      <c r="L5" s="15" t="s">
        <v>197</v>
      </c>
      <c r="M5" s="19"/>
      <c r="N5" s="15" t="s">
        <v>7</v>
      </c>
      <c r="O5" s="15" t="s">
        <v>8</v>
      </c>
    </row>
    <row r="6" spans="1:15" ht="15.95" customHeight="1">
      <c r="A6" s="16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" t="s">
        <v>9</v>
      </c>
      <c r="I6" s="1" t="s">
        <v>10</v>
      </c>
      <c r="J6" s="1" t="s">
        <v>9</v>
      </c>
      <c r="K6" s="1" t="s">
        <v>10</v>
      </c>
      <c r="L6" s="1" t="s">
        <v>9</v>
      </c>
      <c r="M6" s="1" t="s">
        <v>10</v>
      </c>
      <c r="N6" s="16"/>
      <c r="O6" s="16"/>
    </row>
    <row r="7" spans="1:15" ht="15.75">
      <c r="A7" s="3" t="s">
        <v>207</v>
      </c>
      <c r="B7" s="4"/>
      <c r="C7" s="4">
        <v>1</v>
      </c>
      <c r="D7" s="4"/>
      <c r="E7" s="4">
        <v>1</v>
      </c>
      <c r="F7" s="4"/>
      <c r="G7" s="4">
        <v>1</v>
      </c>
      <c r="H7" s="4"/>
      <c r="I7" s="4">
        <v>1</v>
      </c>
      <c r="J7" s="4"/>
      <c r="K7" s="4">
        <v>1</v>
      </c>
      <c r="L7" s="4"/>
      <c r="M7" s="4">
        <v>1</v>
      </c>
      <c r="N7" s="4"/>
      <c r="O7" s="5" t="str">
        <f>IFERROR(IF(95*(B7*C7+D7*E7+F7*G7+H7*I7+J7*K7+L7*M7)=0,"",95*(B7*C7+D7*E7+F7*G7+H7*I7+J7*K7+L7*M7)/((C7+E7+G7+I7+K7+M7)*100)+N7),"")</f>
        <v/>
      </c>
    </row>
    <row r="8" spans="1:15" ht="15.75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15.75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ht="15.75">
      <c r="A10" s="6" t="s">
        <v>13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5" t="str">
        <f>IFERROR(AVERAGE(O7:O7),"")</f>
        <v/>
      </c>
    </row>
    <row r="11" spans="1:15" ht="15.75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15.75">
      <c r="A12" s="3" t="s">
        <v>14</v>
      </c>
      <c r="B12" s="4" t="s">
        <v>22</v>
      </c>
      <c r="C12" s="4">
        <f>B12*0.4</f>
        <v>0.4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</sheetData>
  <mergeCells count="10">
    <mergeCell ref="J5:K5"/>
    <mergeCell ref="L5:M5"/>
    <mergeCell ref="N5:N6"/>
    <mergeCell ref="O5:O6"/>
    <mergeCell ref="A2:O2"/>
    <mergeCell ref="A5:A6"/>
    <mergeCell ref="B5:C5"/>
    <mergeCell ref="D5:E5"/>
    <mergeCell ref="F5:G5"/>
    <mergeCell ref="H5:I5"/>
  </mergeCells>
  <pageMargins left="0.75" right="0.75" top="1" bottom="1" header="0.5" footer="0.5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K13"/>
  <sheetViews>
    <sheetView workbookViewId="0">
      <selection activeCell="K7" sqref="A7:K7"/>
    </sheetView>
  </sheetViews>
  <sheetFormatPr defaultRowHeight="15"/>
  <cols>
    <col min="1" max="1" width="47" customWidth="1"/>
    <col min="11" max="11" width="15" customWidth="1"/>
  </cols>
  <sheetData>
    <row r="2" spans="1:11">
      <c r="A2" s="17" t="s">
        <v>208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5" spans="1:11" ht="129.94999999999999" customHeight="1">
      <c r="A5" s="15" t="s">
        <v>1</v>
      </c>
      <c r="B5" s="15" t="s">
        <v>200</v>
      </c>
      <c r="C5" s="19"/>
      <c r="D5" s="15" t="s">
        <v>209</v>
      </c>
      <c r="E5" s="19"/>
      <c r="F5" s="15" t="s">
        <v>26</v>
      </c>
      <c r="G5" s="19"/>
      <c r="H5" s="15" t="s">
        <v>160</v>
      </c>
      <c r="I5" s="19"/>
      <c r="J5" s="15" t="s">
        <v>7</v>
      </c>
      <c r="K5" s="15" t="s">
        <v>8</v>
      </c>
    </row>
    <row r="6" spans="1:11" ht="15.95" customHeight="1">
      <c r="A6" s="16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" t="s">
        <v>9</v>
      </c>
      <c r="I6" s="1" t="s">
        <v>10</v>
      </c>
      <c r="J6" s="16"/>
      <c r="K6" s="16"/>
    </row>
    <row r="7" spans="1:11" ht="15.75">
      <c r="A7" s="9" t="s">
        <v>211</v>
      </c>
      <c r="B7" s="10">
        <v>90</v>
      </c>
      <c r="C7" s="10">
        <v>1</v>
      </c>
      <c r="D7" s="10">
        <v>90</v>
      </c>
      <c r="E7" s="10">
        <v>1</v>
      </c>
      <c r="F7" s="10">
        <v>97</v>
      </c>
      <c r="G7" s="10">
        <v>1</v>
      </c>
      <c r="H7" s="10">
        <v>90</v>
      </c>
      <c r="I7" s="10">
        <v>1</v>
      </c>
      <c r="J7" s="10"/>
      <c r="K7" s="11">
        <f>IFERROR(IF(95*(B7*C7+D7*E7+F7*G7+H7*I7)=0,"",95*(B7*C7+D7*E7+F7*G7+H7*I7)/((C7+E7+G7+I7)*100)+J7),"")</f>
        <v>87.162499999999994</v>
      </c>
    </row>
    <row r="8" spans="1:11" ht="15.75">
      <c r="A8" s="3" t="s">
        <v>210</v>
      </c>
      <c r="B8" s="4">
        <v>70</v>
      </c>
      <c r="C8" s="4">
        <v>1</v>
      </c>
      <c r="D8" s="4">
        <v>70</v>
      </c>
      <c r="E8" s="4">
        <v>1</v>
      </c>
      <c r="F8" s="4">
        <v>97</v>
      </c>
      <c r="G8" s="4">
        <v>1</v>
      </c>
      <c r="H8" s="4">
        <v>70</v>
      </c>
      <c r="I8" s="4">
        <v>1</v>
      </c>
      <c r="J8" s="4"/>
      <c r="K8" s="5">
        <f>IFERROR(IF(95*(B8*C8+D8*E8+F8*G8+H8*I8)=0,"",95*(B8*C8+D8*E8+F8*G8+H8*I8)/((C8+E8+G8+I8)*100)+J8),"")</f>
        <v>72.912499999999994</v>
      </c>
    </row>
    <row r="9" spans="1:11" ht="15.75">
      <c r="A9" s="3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5.7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ht="15.75">
      <c r="A11" s="6" t="s">
        <v>13</v>
      </c>
      <c r="B11" s="4"/>
      <c r="C11" s="4"/>
      <c r="D11" s="4"/>
      <c r="E11" s="4"/>
      <c r="F11" s="4"/>
      <c r="G11" s="4"/>
      <c r="H11" s="4"/>
      <c r="I11" s="4"/>
      <c r="J11" s="4"/>
      <c r="K11" s="5">
        <f>IFERROR(AVERAGE(K7:K8),"")</f>
        <v>80.037499999999994</v>
      </c>
    </row>
    <row r="12" spans="1:11" ht="15.75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15.75">
      <c r="A13" s="3" t="s">
        <v>14</v>
      </c>
      <c r="B13" s="4" t="s">
        <v>15</v>
      </c>
      <c r="C13" s="4">
        <f>B13*0.4</f>
        <v>0.8</v>
      </c>
      <c r="D13" s="4"/>
      <c r="E13" s="4"/>
      <c r="F13" s="4"/>
      <c r="G13" s="4"/>
      <c r="H13" s="4"/>
      <c r="I13" s="4"/>
      <c r="J13" s="4"/>
      <c r="K13" s="4"/>
    </row>
  </sheetData>
  <sortState xmlns:xlrd2="http://schemas.microsoft.com/office/spreadsheetml/2017/richdata2" ref="A7:K8">
    <sortCondition descending="1" ref="K7:K8"/>
  </sortState>
  <mergeCells count="8">
    <mergeCell ref="J5:J6"/>
    <mergeCell ref="K5:K6"/>
    <mergeCell ref="A2:K2"/>
    <mergeCell ref="A5:A6"/>
    <mergeCell ref="B5:C5"/>
    <mergeCell ref="D5:E5"/>
    <mergeCell ref="F5:G5"/>
    <mergeCell ref="H5:I5"/>
  </mergeCells>
  <pageMargins left="0.75" right="0.75" top="1" bottom="1" header="0.5" footer="0.5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I15"/>
  <sheetViews>
    <sheetView topLeftCell="A4" workbookViewId="0">
      <selection activeCell="I7" sqref="I7"/>
    </sheetView>
  </sheetViews>
  <sheetFormatPr defaultRowHeight="15"/>
  <cols>
    <col min="1" max="1" width="47" customWidth="1"/>
    <col min="9" max="9" width="15" customWidth="1"/>
  </cols>
  <sheetData>
    <row r="2" spans="1:9">
      <c r="A2" s="17" t="s">
        <v>212</v>
      </c>
      <c r="B2" s="18"/>
      <c r="C2" s="18"/>
      <c r="D2" s="18"/>
      <c r="E2" s="18"/>
      <c r="F2" s="18"/>
      <c r="G2" s="18"/>
      <c r="H2" s="18"/>
      <c r="I2" s="18"/>
    </row>
    <row r="5" spans="1:9" ht="129.94999999999999" customHeight="1">
      <c r="A5" s="15" t="s">
        <v>1</v>
      </c>
      <c r="B5" s="15" t="s">
        <v>209</v>
      </c>
      <c r="C5" s="19"/>
      <c r="D5" s="15" t="s">
        <v>112</v>
      </c>
      <c r="E5" s="19"/>
      <c r="F5" s="15" t="s">
        <v>120</v>
      </c>
      <c r="G5" s="19"/>
      <c r="H5" s="15" t="s">
        <v>7</v>
      </c>
      <c r="I5" s="15" t="s">
        <v>8</v>
      </c>
    </row>
    <row r="6" spans="1:9" ht="15.95" customHeight="1">
      <c r="A6" s="16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6"/>
      <c r="I6" s="16"/>
    </row>
    <row r="7" spans="1:9" ht="15.75">
      <c r="A7" s="9" t="s">
        <v>213</v>
      </c>
      <c r="B7" s="10">
        <v>90</v>
      </c>
      <c r="C7" s="10">
        <v>1</v>
      </c>
      <c r="D7" s="10">
        <v>97</v>
      </c>
      <c r="E7" s="10">
        <v>1</v>
      </c>
      <c r="F7" s="10">
        <v>90</v>
      </c>
      <c r="G7" s="10">
        <v>1</v>
      </c>
      <c r="H7" s="10"/>
      <c r="I7" s="11">
        <f>IFERROR(IF(95*(B7*C7+D7*E7+F7*G7)=0,"",95*(B7*C7+D7*E7+F7*G7)/((C7+E7+G7)*100)+H7),"")</f>
        <v>87.716666666666669</v>
      </c>
    </row>
    <row r="8" spans="1:9" ht="15.75">
      <c r="A8" s="3" t="s">
        <v>216</v>
      </c>
      <c r="B8" s="4">
        <v>60</v>
      </c>
      <c r="C8" s="4">
        <v>1</v>
      </c>
      <c r="D8" s="4">
        <v>97</v>
      </c>
      <c r="E8" s="4">
        <v>1</v>
      </c>
      <c r="F8" s="4">
        <v>70</v>
      </c>
      <c r="G8" s="4">
        <v>1</v>
      </c>
      <c r="H8" s="4"/>
      <c r="I8" s="5">
        <f>IFERROR(IF(95*(B8*C8+D8*E8+F8*G8)=0,"",95*(B8*C8+D8*E8+F8*G8)/((C8+E8+G8)*100)+H8),"")</f>
        <v>71.88333333333334</v>
      </c>
    </row>
    <row r="9" spans="1:9" ht="15.75">
      <c r="A9" s="3" t="s">
        <v>214</v>
      </c>
      <c r="B9" s="4"/>
      <c r="C9" s="4">
        <v>1</v>
      </c>
      <c r="D9" s="4"/>
      <c r="E9" s="4">
        <v>1</v>
      </c>
      <c r="F9" s="4"/>
      <c r="G9" s="4">
        <v>1</v>
      </c>
      <c r="H9" s="4"/>
      <c r="I9" s="5" t="str">
        <f>IFERROR(IF(95*(B9*C9+D9*E9+F9*G9)=0,"",95*(B9*C9+D9*E9+F9*G9)/((C9+E9+G9)*100)+H9),"")</f>
        <v/>
      </c>
    </row>
    <row r="10" spans="1:9" ht="15.75">
      <c r="A10" s="3" t="s">
        <v>215</v>
      </c>
      <c r="B10" s="4"/>
      <c r="C10" s="4">
        <v>1</v>
      </c>
      <c r="D10" s="4"/>
      <c r="E10" s="4">
        <v>1</v>
      </c>
      <c r="F10" s="4"/>
      <c r="G10" s="4">
        <v>1</v>
      </c>
      <c r="H10" s="4"/>
      <c r="I10" s="5" t="str">
        <f>IFERROR(IF(95*(B10*C10+D10*E10+F10*G10)=0,"",95*(B10*C10+D10*E10+F10*G10)/((C10+E10+G10)*100)+H10),"")</f>
        <v/>
      </c>
    </row>
    <row r="11" spans="1:9" ht="15.75">
      <c r="A11" s="3"/>
      <c r="B11" s="4"/>
      <c r="C11" s="4"/>
      <c r="D11" s="4"/>
      <c r="E11" s="4"/>
      <c r="F11" s="4"/>
      <c r="G11" s="4"/>
      <c r="H11" s="4"/>
      <c r="I11" s="4"/>
    </row>
    <row r="12" spans="1:9" ht="15.75">
      <c r="A12" s="3"/>
      <c r="B12" s="4"/>
      <c r="C12" s="4"/>
      <c r="D12" s="4"/>
      <c r="E12" s="4"/>
      <c r="F12" s="4"/>
      <c r="G12" s="4"/>
      <c r="H12" s="4"/>
      <c r="I12" s="4"/>
    </row>
    <row r="13" spans="1:9" ht="15.75">
      <c r="A13" s="6" t="s">
        <v>13</v>
      </c>
      <c r="B13" s="4"/>
      <c r="C13" s="4"/>
      <c r="D13" s="4"/>
      <c r="E13" s="4"/>
      <c r="F13" s="4"/>
      <c r="G13" s="4"/>
      <c r="H13" s="4"/>
      <c r="I13" s="5">
        <f>IFERROR(AVERAGE(I7:I10),"")</f>
        <v>79.800000000000011</v>
      </c>
    </row>
    <row r="14" spans="1:9" ht="15.75">
      <c r="A14" s="3"/>
      <c r="B14" s="4"/>
      <c r="C14" s="4"/>
      <c r="D14" s="4"/>
      <c r="E14" s="4"/>
      <c r="F14" s="4"/>
      <c r="G14" s="4"/>
      <c r="H14" s="4"/>
      <c r="I14" s="4"/>
    </row>
    <row r="15" spans="1:9" ht="15.75">
      <c r="A15" s="3" t="s">
        <v>14</v>
      </c>
      <c r="B15" s="4" t="s">
        <v>94</v>
      </c>
      <c r="C15" s="4">
        <f>B15*0.4</f>
        <v>1.6</v>
      </c>
      <c r="D15" s="4"/>
      <c r="E15" s="4"/>
      <c r="F15" s="4"/>
      <c r="G15" s="4"/>
      <c r="H15" s="4"/>
      <c r="I15" s="4"/>
    </row>
  </sheetData>
  <sortState xmlns:xlrd2="http://schemas.microsoft.com/office/spreadsheetml/2017/richdata2" ref="A7:I8">
    <sortCondition descending="1" ref="I7"/>
  </sortState>
  <mergeCells count="7">
    <mergeCell ref="I5:I6"/>
    <mergeCell ref="A2:I2"/>
    <mergeCell ref="A5:A6"/>
    <mergeCell ref="B5:C5"/>
    <mergeCell ref="D5:E5"/>
    <mergeCell ref="F5:G5"/>
    <mergeCell ref="H5:H6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K12"/>
  <sheetViews>
    <sheetView workbookViewId="0"/>
  </sheetViews>
  <sheetFormatPr defaultRowHeight="15"/>
  <cols>
    <col min="1" max="1" width="47" customWidth="1"/>
    <col min="11" max="11" width="15" customWidth="1"/>
  </cols>
  <sheetData>
    <row r="2" spans="1:11">
      <c r="A2" s="17" t="s">
        <v>30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5" spans="1:11" ht="129.94999999999999" customHeight="1">
      <c r="A5" s="15" t="s">
        <v>1</v>
      </c>
      <c r="B5" s="15" t="s">
        <v>24</v>
      </c>
      <c r="C5" s="19"/>
      <c r="D5" s="15" t="s">
        <v>25</v>
      </c>
      <c r="E5" s="19"/>
      <c r="F5" s="15" t="s">
        <v>26</v>
      </c>
      <c r="G5" s="19"/>
      <c r="H5" s="15" t="s">
        <v>27</v>
      </c>
      <c r="I5" s="19"/>
      <c r="J5" s="15" t="s">
        <v>7</v>
      </c>
      <c r="K5" s="15" t="s">
        <v>8</v>
      </c>
    </row>
    <row r="6" spans="1:11" ht="15.95" customHeight="1">
      <c r="A6" s="16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" t="s">
        <v>9</v>
      </c>
      <c r="I6" s="1" t="s">
        <v>10</v>
      </c>
      <c r="J6" s="16"/>
      <c r="K6" s="16"/>
    </row>
    <row r="7" spans="1:11" ht="15.75">
      <c r="A7" s="3" t="s">
        <v>31</v>
      </c>
      <c r="B7" s="4">
        <v>75</v>
      </c>
      <c r="C7" s="4">
        <v>1</v>
      </c>
      <c r="D7" s="4">
        <v>80</v>
      </c>
      <c r="E7" s="4">
        <v>1</v>
      </c>
      <c r="F7" s="4">
        <v>77</v>
      </c>
      <c r="G7" s="4">
        <v>1</v>
      </c>
      <c r="H7" s="4">
        <v>73</v>
      </c>
      <c r="I7" s="4">
        <v>1</v>
      </c>
      <c r="J7" s="4"/>
      <c r="K7" s="5">
        <f>IFERROR(IF(95*(B7*C7+D7*E7+F7*G7+H7*I7)=0,"",95*(B7*C7+D7*E7+F7*G7+H7*I7)/((C7+E7+G7+I7)*100)+J7),"")</f>
        <v>72.4375</v>
      </c>
    </row>
    <row r="8" spans="1:11" ht="15.75">
      <c r="A8" s="3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15.75">
      <c r="A9" s="3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5.75">
      <c r="A10" s="6" t="s">
        <v>13</v>
      </c>
      <c r="B10" s="4"/>
      <c r="C10" s="4"/>
      <c r="D10" s="4"/>
      <c r="E10" s="4"/>
      <c r="F10" s="4"/>
      <c r="G10" s="4"/>
      <c r="H10" s="4"/>
      <c r="I10" s="4"/>
      <c r="J10" s="4"/>
      <c r="K10" s="5">
        <f>IFERROR(AVERAGE(K7:K7),"")</f>
        <v>72.4375</v>
      </c>
    </row>
    <row r="11" spans="1:11" ht="15.75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ht="15.75">
      <c r="A12" s="3" t="s">
        <v>14</v>
      </c>
      <c r="B12" s="4" t="s">
        <v>22</v>
      </c>
      <c r="C12" s="4">
        <f>B12*0.4</f>
        <v>0.4</v>
      </c>
      <c r="D12" s="4"/>
      <c r="E12" s="4"/>
      <c r="F12" s="4"/>
      <c r="G12" s="4"/>
      <c r="H12" s="4"/>
      <c r="I12" s="4"/>
      <c r="J12" s="4"/>
      <c r="K12" s="4"/>
    </row>
  </sheetData>
  <mergeCells count="8">
    <mergeCell ref="J5:J6"/>
    <mergeCell ref="K5:K6"/>
    <mergeCell ref="A2:K2"/>
    <mergeCell ref="A5:A6"/>
    <mergeCell ref="B5:C5"/>
    <mergeCell ref="D5:E5"/>
    <mergeCell ref="F5:G5"/>
    <mergeCell ref="H5:I5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I17"/>
  <sheetViews>
    <sheetView topLeftCell="A4" workbookViewId="0">
      <selection activeCell="I7" sqref="A7:I8"/>
    </sheetView>
  </sheetViews>
  <sheetFormatPr defaultRowHeight="15"/>
  <cols>
    <col min="1" max="1" width="47" customWidth="1"/>
    <col min="9" max="9" width="15" customWidth="1"/>
  </cols>
  <sheetData>
    <row r="2" spans="1:9">
      <c r="A2" s="17" t="s">
        <v>32</v>
      </c>
      <c r="B2" s="18"/>
      <c r="C2" s="18"/>
      <c r="D2" s="18"/>
      <c r="E2" s="18"/>
      <c r="F2" s="18"/>
      <c r="G2" s="18"/>
      <c r="H2" s="18"/>
      <c r="I2" s="18"/>
    </row>
    <row r="5" spans="1:9" ht="129.94999999999999" customHeight="1">
      <c r="A5" s="15" t="s">
        <v>1</v>
      </c>
      <c r="B5" s="15" t="s">
        <v>33</v>
      </c>
      <c r="C5" s="19"/>
      <c r="D5" s="15" t="s">
        <v>34</v>
      </c>
      <c r="E5" s="19"/>
      <c r="F5" s="15" t="s">
        <v>35</v>
      </c>
      <c r="G5" s="19"/>
      <c r="H5" s="15" t="s">
        <v>7</v>
      </c>
      <c r="I5" s="15" t="s">
        <v>8</v>
      </c>
    </row>
    <row r="6" spans="1:9" ht="15.95" customHeight="1">
      <c r="A6" s="16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6"/>
      <c r="I6" s="16"/>
    </row>
    <row r="7" spans="1:9" ht="15.75">
      <c r="A7" s="9" t="s">
        <v>37</v>
      </c>
      <c r="B7" s="10">
        <v>95</v>
      </c>
      <c r="C7" s="10">
        <v>1</v>
      </c>
      <c r="D7" s="10">
        <v>90</v>
      </c>
      <c r="E7" s="10">
        <v>1</v>
      </c>
      <c r="F7" s="10">
        <v>90</v>
      </c>
      <c r="G7" s="10">
        <v>1</v>
      </c>
      <c r="H7" s="10">
        <v>5</v>
      </c>
      <c r="I7" s="11">
        <f t="shared" ref="I7:I12" si="0">IFERROR(IF(95*(B7*C7+D7*E7+F7*G7)=0,"",95*(B7*C7+D7*E7+F7*G7)/((C7+E7+G7)*100)+H7),"")</f>
        <v>92.083333333333329</v>
      </c>
    </row>
    <row r="8" spans="1:9" ht="15.75">
      <c r="A8" s="9" t="s">
        <v>39</v>
      </c>
      <c r="B8" s="10">
        <v>95</v>
      </c>
      <c r="C8" s="10">
        <v>1</v>
      </c>
      <c r="D8" s="10">
        <v>90</v>
      </c>
      <c r="E8" s="10">
        <v>1</v>
      </c>
      <c r="F8" s="10">
        <v>93</v>
      </c>
      <c r="G8" s="10">
        <v>1</v>
      </c>
      <c r="H8" s="10">
        <v>4</v>
      </c>
      <c r="I8" s="11">
        <f t="shared" si="0"/>
        <v>92.033333333333331</v>
      </c>
    </row>
    <row r="9" spans="1:9" ht="15.75">
      <c r="A9" s="12" t="s">
        <v>36</v>
      </c>
      <c r="B9" s="13">
        <v>95</v>
      </c>
      <c r="C9" s="13">
        <v>1</v>
      </c>
      <c r="D9" s="13">
        <v>90</v>
      </c>
      <c r="E9" s="13">
        <v>1</v>
      </c>
      <c r="F9" s="13">
        <v>93</v>
      </c>
      <c r="G9" s="13">
        <v>1</v>
      </c>
      <c r="H9" s="13"/>
      <c r="I9" s="14">
        <f t="shared" si="0"/>
        <v>88.033333333333331</v>
      </c>
    </row>
    <row r="10" spans="1:9" ht="15.75">
      <c r="A10" s="12" t="s">
        <v>40</v>
      </c>
      <c r="B10" s="13">
        <v>90</v>
      </c>
      <c r="C10" s="13">
        <v>1</v>
      </c>
      <c r="D10" s="13">
        <v>90</v>
      </c>
      <c r="E10" s="13">
        <v>1</v>
      </c>
      <c r="F10" s="13">
        <v>90</v>
      </c>
      <c r="G10" s="13">
        <v>1</v>
      </c>
      <c r="H10" s="13"/>
      <c r="I10" s="14">
        <f t="shared" si="0"/>
        <v>85.5</v>
      </c>
    </row>
    <row r="11" spans="1:9" ht="15.75">
      <c r="A11" s="12" t="s">
        <v>38</v>
      </c>
      <c r="B11" s="13">
        <v>95</v>
      </c>
      <c r="C11" s="13">
        <v>1</v>
      </c>
      <c r="D11" s="13">
        <v>90</v>
      </c>
      <c r="E11" s="13">
        <v>1</v>
      </c>
      <c r="F11" s="13">
        <v>74</v>
      </c>
      <c r="G11" s="13">
        <v>1</v>
      </c>
      <c r="H11" s="13"/>
      <c r="I11" s="14">
        <f t="shared" si="0"/>
        <v>82.016666666666666</v>
      </c>
    </row>
    <row r="12" spans="1:9" ht="15.75">
      <c r="A12" s="12" t="s">
        <v>41</v>
      </c>
      <c r="B12" s="13"/>
      <c r="C12" s="13">
        <v>1</v>
      </c>
      <c r="D12" s="13"/>
      <c r="E12" s="13">
        <v>1</v>
      </c>
      <c r="F12" s="13"/>
      <c r="G12" s="13">
        <v>1</v>
      </c>
      <c r="H12" s="13"/>
      <c r="I12" s="14" t="str">
        <f t="shared" si="0"/>
        <v/>
      </c>
    </row>
    <row r="13" spans="1:9" ht="15.75">
      <c r="A13" s="3"/>
      <c r="B13" s="4"/>
      <c r="C13" s="4"/>
      <c r="D13" s="4"/>
      <c r="E13" s="4"/>
      <c r="F13" s="4"/>
      <c r="G13" s="4"/>
      <c r="H13" s="4"/>
      <c r="I13" s="4"/>
    </row>
    <row r="14" spans="1:9" ht="15.75">
      <c r="A14" s="3"/>
      <c r="B14" s="4"/>
      <c r="C14" s="4"/>
      <c r="D14" s="4"/>
      <c r="E14" s="4"/>
      <c r="F14" s="4"/>
      <c r="G14" s="4"/>
      <c r="H14" s="4"/>
      <c r="I14" s="4"/>
    </row>
    <row r="15" spans="1:9" ht="15.75">
      <c r="A15" s="6" t="s">
        <v>13</v>
      </c>
      <c r="B15" s="4"/>
      <c r="C15" s="4"/>
      <c r="D15" s="4"/>
      <c r="E15" s="4"/>
      <c r="F15" s="4"/>
      <c r="G15" s="4"/>
      <c r="H15" s="4"/>
      <c r="I15" s="5">
        <f>IFERROR(AVERAGE(I7:I12),"")</f>
        <v>87.933333333333323</v>
      </c>
    </row>
    <row r="16" spans="1:9" ht="15.75">
      <c r="A16" s="3"/>
      <c r="B16" s="4"/>
      <c r="C16" s="4"/>
      <c r="D16" s="4"/>
      <c r="E16" s="4"/>
      <c r="F16" s="4"/>
      <c r="G16" s="4"/>
      <c r="H16" s="4"/>
      <c r="I16" s="4"/>
    </row>
    <row r="17" spans="1:9" ht="15.75">
      <c r="A17" s="3" t="s">
        <v>14</v>
      </c>
      <c r="B17" s="4" t="s">
        <v>42</v>
      </c>
      <c r="C17" s="4">
        <f>B17*0.4</f>
        <v>2.4000000000000004</v>
      </c>
      <c r="D17" s="4"/>
      <c r="E17" s="4"/>
      <c r="F17" s="4"/>
      <c r="G17" s="4"/>
      <c r="H17" s="4"/>
      <c r="I17" s="4"/>
    </row>
  </sheetData>
  <sortState xmlns:xlrd2="http://schemas.microsoft.com/office/spreadsheetml/2017/richdata2" ref="A7:I11">
    <sortCondition descending="1" ref="I7"/>
  </sortState>
  <mergeCells count="7">
    <mergeCell ref="I5:I6"/>
    <mergeCell ref="A2:I2"/>
    <mergeCell ref="A5:A6"/>
    <mergeCell ref="B5:C5"/>
    <mergeCell ref="D5:E5"/>
    <mergeCell ref="F5:G5"/>
    <mergeCell ref="H5:H6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G18"/>
  <sheetViews>
    <sheetView topLeftCell="A4" workbookViewId="0">
      <selection activeCell="G7" sqref="A7:G8"/>
    </sheetView>
  </sheetViews>
  <sheetFormatPr defaultRowHeight="15"/>
  <cols>
    <col min="1" max="1" width="47" customWidth="1"/>
    <col min="7" max="7" width="15" customWidth="1"/>
  </cols>
  <sheetData>
    <row r="2" spans="1:7">
      <c r="A2" s="17" t="s">
        <v>43</v>
      </c>
      <c r="B2" s="18"/>
      <c r="C2" s="18"/>
      <c r="D2" s="18"/>
      <c r="E2" s="18"/>
      <c r="F2" s="18"/>
      <c r="G2" s="18"/>
    </row>
    <row r="5" spans="1:7" ht="129.94999999999999" customHeight="1">
      <c r="A5" s="15" t="s">
        <v>1</v>
      </c>
      <c r="B5" s="15" t="s">
        <v>44</v>
      </c>
      <c r="C5" s="19"/>
      <c r="D5" s="15" t="s">
        <v>45</v>
      </c>
      <c r="E5" s="19"/>
      <c r="F5" s="15" t="s">
        <v>7</v>
      </c>
      <c r="G5" s="15" t="s">
        <v>8</v>
      </c>
    </row>
    <row r="6" spans="1:7" ht="15.95" customHeight="1">
      <c r="A6" s="16"/>
      <c r="B6" s="1" t="s">
        <v>9</v>
      </c>
      <c r="C6" s="1" t="s">
        <v>10</v>
      </c>
      <c r="D6" s="1" t="s">
        <v>9</v>
      </c>
      <c r="E6" s="1" t="s">
        <v>10</v>
      </c>
      <c r="F6" s="16"/>
      <c r="G6" s="16"/>
    </row>
    <row r="7" spans="1:7" ht="15.75">
      <c r="A7" s="9" t="s">
        <v>48</v>
      </c>
      <c r="B7" s="10">
        <v>93</v>
      </c>
      <c r="C7" s="10">
        <v>1</v>
      </c>
      <c r="D7" s="10">
        <v>93</v>
      </c>
      <c r="E7" s="10">
        <v>1</v>
      </c>
      <c r="F7" s="10">
        <v>3</v>
      </c>
      <c r="G7" s="11">
        <f t="shared" ref="G7:G13" si="0">IFERROR(IF(95*(B7*C7+D7*E7)=0,"",95*(B7*C7+D7*E7)/((C7+E7)*100)+F7),"")</f>
        <v>91.35</v>
      </c>
    </row>
    <row r="8" spans="1:7" ht="15.75">
      <c r="A8" s="9" t="s">
        <v>50</v>
      </c>
      <c r="B8" s="10">
        <v>90</v>
      </c>
      <c r="C8" s="10">
        <v>1</v>
      </c>
      <c r="D8" s="10">
        <v>91</v>
      </c>
      <c r="E8" s="10">
        <v>1</v>
      </c>
      <c r="F8" s="10">
        <v>1</v>
      </c>
      <c r="G8" s="11">
        <f t="shared" si="0"/>
        <v>86.974999999999994</v>
      </c>
    </row>
    <row r="9" spans="1:7" ht="15.75">
      <c r="A9" s="12" t="s">
        <v>51</v>
      </c>
      <c r="B9" s="13">
        <v>92</v>
      </c>
      <c r="C9" s="13">
        <v>1</v>
      </c>
      <c r="D9" s="13">
        <v>91</v>
      </c>
      <c r="E9" s="13">
        <v>1</v>
      </c>
      <c r="F9" s="13"/>
      <c r="G9" s="14">
        <f t="shared" si="0"/>
        <v>86.924999999999997</v>
      </c>
    </row>
    <row r="10" spans="1:7" ht="15.75">
      <c r="A10" s="12" t="s">
        <v>47</v>
      </c>
      <c r="B10" s="13">
        <v>82</v>
      </c>
      <c r="C10" s="13">
        <v>1</v>
      </c>
      <c r="D10" s="13">
        <v>85</v>
      </c>
      <c r="E10" s="13">
        <v>1</v>
      </c>
      <c r="F10" s="13"/>
      <c r="G10" s="14">
        <f t="shared" si="0"/>
        <v>79.325000000000003</v>
      </c>
    </row>
    <row r="11" spans="1:7" ht="15.75">
      <c r="A11" s="12" t="s">
        <v>46</v>
      </c>
      <c r="B11" s="13">
        <v>78</v>
      </c>
      <c r="C11" s="13">
        <v>1</v>
      </c>
      <c r="D11" s="13">
        <v>81</v>
      </c>
      <c r="E11" s="13">
        <v>1</v>
      </c>
      <c r="F11" s="13"/>
      <c r="G11" s="14">
        <f t="shared" si="0"/>
        <v>75.525000000000006</v>
      </c>
    </row>
    <row r="12" spans="1:7" ht="15.75">
      <c r="A12" s="12" t="s">
        <v>49</v>
      </c>
      <c r="B12" s="13">
        <v>69</v>
      </c>
      <c r="C12" s="13">
        <v>1</v>
      </c>
      <c r="D12" s="13">
        <v>67</v>
      </c>
      <c r="E12" s="13">
        <v>1</v>
      </c>
      <c r="F12" s="13"/>
      <c r="G12" s="14">
        <f t="shared" si="0"/>
        <v>64.599999999999994</v>
      </c>
    </row>
    <row r="13" spans="1:7" ht="15.75">
      <c r="A13" s="12" t="s">
        <v>52</v>
      </c>
      <c r="B13" s="13">
        <v>62</v>
      </c>
      <c r="C13" s="13">
        <v>1</v>
      </c>
      <c r="D13" s="13">
        <v>64</v>
      </c>
      <c r="E13" s="13">
        <v>1</v>
      </c>
      <c r="F13" s="13"/>
      <c r="G13" s="14">
        <f t="shared" si="0"/>
        <v>59.85</v>
      </c>
    </row>
    <row r="14" spans="1:7" ht="15.75">
      <c r="A14" s="3"/>
      <c r="B14" s="4"/>
      <c r="C14" s="4"/>
      <c r="D14" s="4"/>
      <c r="E14" s="4"/>
      <c r="F14" s="4"/>
      <c r="G14" s="4"/>
    </row>
    <row r="15" spans="1:7" ht="15.75">
      <c r="A15" s="3"/>
      <c r="B15" s="4"/>
      <c r="C15" s="4"/>
      <c r="D15" s="4"/>
      <c r="E15" s="4"/>
      <c r="F15" s="4"/>
      <c r="G15" s="4"/>
    </row>
    <row r="16" spans="1:7" ht="15.75">
      <c r="A16" s="6" t="s">
        <v>13</v>
      </c>
      <c r="B16" s="4"/>
      <c r="C16" s="4"/>
      <c r="D16" s="4"/>
      <c r="E16" s="4"/>
      <c r="F16" s="4"/>
      <c r="G16" s="5">
        <f>IFERROR(AVERAGE(G7:G13),"")</f>
        <v>77.792857142857159</v>
      </c>
    </row>
    <row r="17" spans="1:7" ht="15.75">
      <c r="A17" s="3"/>
      <c r="B17" s="4"/>
      <c r="C17" s="4"/>
      <c r="D17" s="4"/>
      <c r="E17" s="4"/>
      <c r="F17" s="4"/>
      <c r="G17" s="4"/>
    </row>
    <row r="18" spans="1:7" ht="15.75">
      <c r="A18" s="3" t="s">
        <v>14</v>
      </c>
      <c r="B18" s="4" t="s">
        <v>53</v>
      </c>
      <c r="C18" s="4">
        <f>B18*0.4</f>
        <v>2.8000000000000003</v>
      </c>
      <c r="D18" s="4"/>
      <c r="E18" s="4"/>
      <c r="F18" s="4"/>
      <c r="G18" s="4"/>
    </row>
  </sheetData>
  <sortState xmlns:xlrd2="http://schemas.microsoft.com/office/spreadsheetml/2017/richdata2" ref="A7:G13">
    <sortCondition descending="1" ref="G7"/>
  </sortState>
  <mergeCells count="6">
    <mergeCell ref="A2:G2"/>
    <mergeCell ref="A5:A6"/>
    <mergeCell ref="B5:C5"/>
    <mergeCell ref="D5:E5"/>
    <mergeCell ref="F5:F6"/>
    <mergeCell ref="G5:G6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K16"/>
  <sheetViews>
    <sheetView topLeftCell="A4" workbookViewId="0">
      <selection activeCell="K7" sqref="A7:K9"/>
    </sheetView>
  </sheetViews>
  <sheetFormatPr defaultRowHeight="15"/>
  <cols>
    <col min="1" max="1" width="47" customWidth="1"/>
    <col min="11" max="11" width="15" customWidth="1"/>
  </cols>
  <sheetData>
    <row r="2" spans="1:11">
      <c r="A2" s="17" t="s">
        <v>54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5" spans="1:11" ht="129.94999999999999" customHeight="1">
      <c r="A5" s="15" t="s">
        <v>1</v>
      </c>
      <c r="B5" s="15" t="s">
        <v>55</v>
      </c>
      <c r="C5" s="19"/>
      <c r="D5" s="15" t="s">
        <v>56</v>
      </c>
      <c r="E5" s="19"/>
      <c r="F5" s="15" t="s">
        <v>57</v>
      </c>
      <c r="G5" s="19"/>
      <c r="H5" s="15" t="s">
        <v>58</v>
      </c>
      <c r="I5" s="19"/>
      <c r="J5" s="15" t="s">
        <v>7</v>
      </c>
      <c r="K5" s="15" t="s">
        <v>8</v>
      </c>
    </row>
    <row r="6" spans="1:11" ht="15.95" customHeight="1">
      <c r="A6" s="16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" t="s">
        <v>9</v>
      </c>
      <c r="I6" s="1" t="s">
        <v>10</v>
      </c>
      <c r="J6" s="16"/>
      <c r="K6" s="16"/>
    </row>
    <row r="7" spans="1:11" ht="15.75">
      <c r="A7" s="9" t="s">
        <v>61</v>
      </c>
      <c r="B7" s="10">
        <v>95</v>
      </c>
      <c r="C7" s="10">
        <v>1</v>
      </c>
      <c r="D7" s="10">
        <v>98</v>
      </c>
      <c r="E7" s="10">
        <v>1</v>
      </c>
      <c r="F7" s="10">
        <v>94</v>
      </c>
      <c r="G7" s="10">
        <v>1</v>
      </c>
      <c r="H7" s="10">
        <v>98</v>
      </c>
      <c r="I7" s="10">
        <v>1</v>
      </c>
      <c r="J7" s="10">
        <v>5</v>
      </c>
      <c r="K7" s="11">
        <f>IFERROR(IF(95*(B7*C7+D7*E7+F7*G7+H7*I7)=0,"",95*(B7*C7+D7*E7+F7*G7+H7*I7)/((C7+E7+G7+I7)*100)+J7),"")</f>
        <v>96.4375</v>
      </c>
    </row>
    <row r="8" spans="1:11" ht="15.75">
      <c r="A8" s="9" t="s">
        <v>63</v>
      </c>
      <c r="B8" s="10">
        <v>84</v>
      </c>
      <c r="C8" s="10">
        <v>1</v>
      </c>
      <c r="D8" s="10">
        <v>90</v>
      </c>
      <c r="E8" s="10">
        <v>1</v>
      </c>
      <c r="F8" s="10">
        <v>92</v>
      </c>
      <c r="G8" s="10">
        <v>1</v>
      </c>
      <c r="H8" s="10">
        <v>90</v>
      </c>
      <c r="I8" s="10">
        <v>1</v>
      </c>
      <c r="J8" s="10"/>
      <c r="K8" s="11">
        <f>IFERROR(IF(95*(B8*C8+D8*E8+F8*G8+H8*I8)=0,"",95*(B8*C8+D8*E8+F8*G8+H8*I8)/((C8+E8+G8+I8)*100)+J8),"")</f>
        <v>84.55</v>
      </c>
    </row>
    <row r="9" spans="1:11" ht="15.75">
      <c r="A9" s="3" t="s">
        <v>59</v>
      </c>
      <c r="B9" s="4">
        <v>86</v>
      </c>
      <c r="C9" s="4">
        <v>1</v>
      </c>
      <c r="D9" s="4">
        <v>90</v>
      </c>
      <c r="E9" s="4">
        <v>1</v>
      </c>
      <c r="F9" s="4">
        <v>63</v>
      </c>
      <c r="G9" s="4">
        <v>1</v>
      </c>
      <c r="H9" s="4">
        <v>80</v>
      </c>
      <c r="I9" s="4">
        <v>1</v>
      </c>
      <c r="J9" s="4"/>
      <c r="K9" s="5">
        <f>IFERROR(IF(95*(B9*C9+D9*E9+F9*G9+H9*I9)=0,"",95*(B9*C9+D9*E9+F9*G9+H9*I9)/((C9+E9+G9+I9)*100)+J9),"")</f>
        <v>75.762500000000003</v>
      </c>
    </row>
    <row r="10" spans="1:11" ht="15.75">
      <c r="A10" s="3" t="s">
        <v>60</v>
      </c>
      <c r="B10" s="4"/>
      <c r="C10" s="4">
        <v>1</v>
      </c>
      <c r="D10" s="4"/>
      <c r="E10" s="4">
        <v>1</v>
      </c>
      <c r="F10" s="4"/>
      <c r="G10" s="4">
        <v>1</v>
      </c>
      <c r="H10" s="4"/>
      <c r="I10" s="4">
        <v>1</v>
      </c>
      <c r="J10" s="4"/>
      <c r="K10" s="5" t="str">
        <f>IFERROR(IF(95*(B10*C10+D10*E10+F10*G10+H10*I10)=0,"",95*(B10*C10+D10*E10+F10*G10+H10*I10)/((C10+E10+G10+I10)*100)+J10),"")</f>
        <v/>
      </c>
    </row>
    <row r="11" spans="1:11" ht="15.75">
      <c r="A11" s="3" t="s">
        <v>62</v>
      </c>
      <c r="B11" s="4"/>
      <c r="C11" s="4">
        <v>1</v>
      </c>
      <c r="D11" s="4"/>
      <c r="E11" s="4">
        <v>1</v>
      </c>
      <c r="F11" s="4"/>
      <c r="G11" s="4">
        <v>1</v>
      </c>
      <c r="H11" s="4"/>
      <c r="I11" s="4">
        <v>1</v>
      </c>
      <c r="J11" s="4"/>
      <c r="K11" s="5" t="str">
        <f>IFERROR(IF(95*(B11*C11+D11*E11+F11*G11+H11*I11)=0,"",95*(B11*C11+D11*E11+F11*G11+H11*I11)/((C11+E11+G11+I11)*100)+J11),"")</f>
        <v/>
      </c>
    </row>
    <row r="12" spans="1:11" ht="15.75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15.75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ht="15.75">
      <c r="A14" s="6" t="s">
        <v>13</v>
      </c>
      <c r="B14" s="4"/>
      <c r="C14" s="4"/>
      <c r="D14" s="4"/>
      <c r="E14" s="4"/>
      <c r="F14" s="4"/>
      <c r="G14" s="4"/>
      <c r="H14" s="4"/>
      <c r="I14" s="4"/>
      <c r="J14" s="4"/>
      <c r="K14" s="5">
        <f>IFERROR(AVERAGE(K7:K11),"")</f>
        <v>85.583333333333329</v>
      </c>
    </row>
    <row r="15" spans="1:11" ht="15.75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ht="15.75">
      <c r="A16" s="3" t="s">
        <v>14</v>
      </c>
      <c r="B16" s="4" t="s">
        <v>64</v>
      </c>
      <c r="C16" s="4">
        <f>B16*0.4</f>
        <v>2</v>
      </c>
      <c r="D16" s="4"/>
      <c r="E16" s="4"/>
      <c r="F16" s="4"/>
      <c r="G16" s="4"/>
      <c r="H16" s="4"/>
      <c r="I16" s="4"/>
      <c r="J16" s="4"/>
      <c r="K16" s="4"/>
    </row>
  </sheetData>
  <sortState xmlns:xlrd2="http://schemas.microsoft.com/office/spreadsheetml/2017/richdata2" ref="A7:K9">
    <sortCondition descending="1" ref="K7"/>
  </sortState>
  <mergeCells count="8">
    <mergeCell ref="J5:J6"/>
    <mergeCell ref="K5:K6"/>
    <mergeCell ref="A2:K2"/>
    <mergeCell ref="A5:A6"/>
    <mergeCell ref="B5:C5"/>
    <mergeCell ref="D5:E5"/>
    <mergeCell ref="F5:G5"/>
    <mergeCell ref="H5:I5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G12"/>
  <sheetViews>
    <sheetView workbookViewId="0"/>
  </sheetViews>
  <sheetFormatPr defaultRowHeight="15"/>
  <cols>
    <col min="1" max="1" width="47" customWidth="1"/>
    <col min="7" max="7" width="15" customWidth="1"/>
  </cols>
  <sheetData>
    <row r="2" spans="1:7">
      <c r="A2" s="17" t="s">
        <v>65</v>
      </c>
      <c r="B2" s="18"/>
      <c r="C2" s="18"/>
      <c r="D2" s="18"/>
      <c r="E2" s="18"/>
      <c r="F2" s="18"/>
      <c r="G2" s="18"/>
    </row>
    <row r="5" spans="1:7" ht="129.94999999999999" customHeight="1">
      <c r="A5" s="15" t="s">
        <v>1</v>
      </c>
      <c r="B5" s="15" t="s">
        <v>44</v>
      </c>
      <c r="C5" s="19"/>
      <c r="D5" s="15" t="s">
        <v>45</v>
      </c>
      <c r="E5" s="19"/>
      <c r="F5" s="15" t="s">
        <v>7</v>
      </c>
      <c r="G5" s="15" t="s">
        <v>8</v>
      </c>
    </row>
    <row r="6" spans="1:7" ht="15.95" customHeight="1">
      <c r="A6" s="16"/>
      <c r="B6" s="1" t="s">
        <v>9</v>
      </c>
      <c r="C6" s="1" t="s">
        <v>10</v>
      </c>
      <c r="D6" s="1" t="s">
        <v>9</v>
      </c>
      <c r="E6" s="1" t="s">
        <v>10</v>
      </c>
      <c r="F6" s="16"/>
      <c r="G6" s="16"/>
    </row>
    <row r="7" spans="1:7" ht="15.75">
      <c r="A7" s="3" t="s">
        <v>66</v>
      </c>
      <c r="B7" s="4">
        <v>83</v>
      </c>
      <c r="C7" s="4">
        <v>1</v>
      </c>
      <c r="D7" s="4">
        <v>81</v>
      </c>
      <c r="E7" s="4">
        <v>1</v>
      </c>
      <c r="F7" s="4"/>
      <c r="G7" s="5">
        <f>IFERROR(IF(95*(B7*C7+D7*E7)=0,"",95*(B7*C7+D7*E7)/((C7+E7)*100)+F7),"")</f>
        <v>77.900000000000006</v>
      </c>
    </row>
    <row r="8" spans="1:7" ht="15.75">
      <c r="A8" s="3"/>
      <c r="B8" s="4"/>
      <c r="C8" s="4"/>
      <c r="D8" s="4"/>
      <c r="E8" s="4"/>
      <c r="F8" s="4"/>
      <c r="G8" s="4"/>
    </row>
    <row r="9" spans="1:7" ht="15.75">
      <c r="A9" s="3"/>
      <c r="B9" s="4"/>
      <c r="C9" s="4"/>
      <c r="D9" s="4"/>
      <c r="E9" s="4"/>
      <c r="F9" s="4"/>
      <c r="G9" s="4"/>
    </row>
    <row r="10" spans="1:7" ht="15.75">
      <c r="A10" s="6" t="s">
        <v>13</v>
      </c>
      <c r="B10" s="4"/>
      <c r="C10" s="4"/>
      <c r="D10" s="4"/>
      <c r="E10" s="4"/>
      <c r="F10" s="4"/>
      <c r="G10" s="5">
        <f>IFERROR(AVERAGE(G7:G7),"")</f>
        <v>77.900000000000006</v>
      </c>
    </row>
    <row r="11" spans="1:7" ht="15.75">
      <c r="A11" s="3"/>
      <c r="B11" s="4"/>
      <c r="C11" s="4"/>
      <c r="D11" s="4"/>
      <c r="E11" s="4"/>
      <c r="F11" s="4"/>
      <c r="G11" s="4"/>
    </row>
    <row r="12" spans="1:7" ht="15.75">
      <c r="A12" s="3" t="s">
        <v>14</v>
      </c>
      <c r="B12" s="4" t="s">
        <v>22</v>
      </c>
      <c r="C12" s="4">
        <f>B12*0.4</f>
        <v>0.4</v>
      </c>
      <c r="D12" s="4"/>
      <c r="E12" s="4"/>
      <c r="F12" s="4"/>
      <c r="G12" s="4"/>
    </row>
  </sheetData>
  <mergeCells count="6">
    <mergeCell ref="A2:G2"/>
    <mergeCell ref="A5:A6"/>
    <mergeCell ref="B5:C5"/>
    <mergeCell ref="D5:E5"/>
    <mergeCell ref="F5:F6"/>
    <mergeCell ref="G5:G6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I13"/>
  <sheetViews>
    <sheetView workbookViewId="0">
      <selection activeCell="I7" sqref="A7:I7"/>
    </sheetView>
  </sheetViews>
  <sheetFormatPr defaultRowHeight="15"/>
  <cols>
    <col min="1" max="1" width="47" customWidth="1"/>
    <col min="9" max="9" width="15" customWidth="1"/>
  </cols>
  <sheetData>
    <row r="2" spans="1:9">
      <c r="A2" s="17" t="s">
        <v>67</v>
      </c>
      <c r="B2" s="18"/>
      <c r="C2" s="18"/>
      <c r="D2" s="18"/>
      <c r="E2" s="18"/>
      <c r="F2" s="18"/>
      <c r="G2" s="18"/>
      <c r="H2" s="18"/>
      <c r="I2" s="18"/>
    </row>
    <row r="5" spans="1:9" ht="129.94999999999999" customHeight="1">
      <c r="A5" s="15" t="s">
        <v>1</v>
      </c>
      <c r="B5" s="15" t="s">
        <v>68</v>
      </c>
      <c r="C5" s="19"/>
      <c r="D5" s="15" t="s">
        <v>69</v>
      </c>
      <c r="E5" s="19"/>
      <c r="F5" s="15" t="s">
        <v>70</v>
      </c>
      <c r="G5" s="19"/>
      <c r="H5" s="15" t="s">
        <v>7</v>
      </c>
      <c r="I5" s="15" t="s">
        <v>8</v>
      </c>
    </row>
    <row r="6" spans="1:9" ht="15.95" customHeight="1">
      <c r="A6" s="16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6"/>
      <c r="I6" s="16"/>
    </row>
    <row r="7" spans="1:9" ht="15.75">
      <c r="A7" s="9" t="s">
        <v>71</v>
      </c>
      <c r="B7" s="10">
        <v>90</v>
      </c>
      <c r="C7" s="10">
        <v>1</v>
      </c>
      <c r="D7" s="10">
        <v>90</v>
      </c>
      <c r="E7" s="10">
        <v>1</v>
      </c>
      <c r="F7" s="10">
        <v>90</v>
      </c>
      <c r="G7" s="10">
        <v>1</v>
      </c>
      <c r="H7" s="10"/>
      <c r="I7" s="11">
        <f>IFERROR(IF(95*(B7*C7+D7*E7+F7*G7)=0,"",95*(B7*C7+D7*E7+F7*G7)/((C7+E7+G7)*100)+H7),"")</f>
        <v>85.5</v>
      </c>
    </row>
    <row r="8" spans="1:9" ht="15.75">
      <c r="A8" s="3" t="s">
        <v>72</v>
      </c>
      <c r="B8" s="4">
        <v>88</v>
      </c>
      <c r="C8" s="4">
        <v>1</v>
      </c>
      <c r="D8" s="4">
        <v>76</v>
      </c>
      <c r="E8" s="4">
        <v>1</v>
      </c>
      <c r="F8" s="4">
        <v>73</v>
      </c>
      <c r="G8" s="4">
        <v>1</v>
      </c>
      <c r="H8" s="4"/>
      <c r="I8" s="5">
        <f>IFERROR(IF(95*(B8*C8+D8*E8+F8*G8)=0,"",95*(B8*C8+D8*E8+F8*G8)/((C8+E8+G8)*100)+H8),"")</f>
        <v>75.05</v>
      </c>
    </row>
    <row r="9" spans="1:9" ht="15.75">
      <c r="A9" s="3"/>
      <c r="B9" s="4"/>
      <c r="C9" s="4"/>
      <c r="D9" s="4"/>
      <c r="E9" s="4"/>
      <c r="F9" s="4"/>
      <c r="G9" s="4"/>
      <c r="H9" s="4"/>
      <c r="I9" s="4"/>
    </row>
    <row r="10" spans="1:9" ht="15.75">
      <c r="A10" s="3"/>
      <c r="B10" s="4"/>
      <c r="C10" s="4"/>
      <c r="D10" s="4"/>
      <c r="E10" s="4"/>
      <c r="F10" s="4"/>
      <c r="G10" s="4"/>
      <c r="H10" s="4"/>
      <c r="I10" s="4"/>
    </row>
    <row r="11" spans="1:9" ht="15.75">
      <c r="A11" s="6" t="s">
        <v>13</v>
      </c>
      <c r="B11" s="4"/>
      <c r="C11" s="4"/>
      <c r="D11" s="4"/>
      <c r="E11" s="4"/>
      <c r="F11" s="4"/>
      <c r="G11" s="4"/>
      <c r="H11" s="4"/>
      <c r="I11" s="5">
        <f>IFERROR(AVERAGE(I7:I8),"")</f>
        <v>80.275000000000006</v>
      </c>
    </row>
    <row r="12" spans="1:9" ht="15.75">
      <c r="A12" s="3"/>
      <c r="B12" s="4"/>
      <c r="C12" s="4"/>
      <c r="D12" s="4"/>
      <c r="E12" s="4"/>
      <c r="F12" s="4"/>
      <c r="G12" s="4"/>
      <c r="H12" s="4"/>
      <c r="I12" s="4"/>
    </row>
    <row r="13" spans="1:9" ht="15.75">
      <c r="A13" s="3" t="s">
        <v>14</v>
      </c>
      <c r="B13" s="4" t="s">
        <v>15</v>
      </c>
      <c r="C13" s="4">
        <f>B13*0.4</f>
        <v>0.8</v>
      </c>
      <c r="D13" s="4"/>
      <c r="E13" s="4"/>
      <c r="F13" s="4"/>
      <c r="G13" s="4"/>
      <c r="H13" s="4"/>
      <c r="I13" s="4"/>
    </row>
  </sheetData>
  <mergeCells count="7">
    <mergeCell ref="I5:I6"/>
    <mergeCell ref="A2:I2"/>
    <mergeCell ref="A5:A6"/>
    <mergeCell ref="B5:C5"/>
    <mergeCell ref="D5:E5"/>
    <mergeCell ref="F5:G5"/>
    <mergeCell ref="H5:H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38</vt:i4>
      </vt:variant>
    </vt:vector>
  </HeadingPairs>
  <TitlesOfParts>
    <vt:vector size="38" baseType="lpstr">
      <vt:lpstr>Середній бал</vt:lpstr>
      <vt:lpstr>ЕК-21</vt:lpstr>
      <vt:lpstr>ЕК-22</vt:lpstr>
      <vt:lpstr>ЕК-23ск</vt:lpstr>
      <vt:lpstr>КН-21</vt:lpstr>
      <vt:lpstr>КН-22</vt:lpstr>
      <vt:lpstr>КН-23</vt:lpstr>
      <vt:lpstr>КН-23ск</vt:lpstr>
      <vt:lpstr>КН-24</vt:lpstr>
      <vt:lpstr>МАР-21</vt:lpstr>
      <vt:lpstr>МАР-22</vt:lpstr>
      <vt:lpstr>МВС-21</vt:lpstr>
      <vt:lpstr>МВС-22</vt:lpstr>
      <vt:lpstr>МВС-23</vt:lpstr>
      <vt:lpstr>МЕВ-22</vt:lpstr>
      <vt:lpstr>МЕВ-23</vt:lpstr>
      <vt:lpstr>МН-22</vt:lpstr>
      <vt:lpstr>МН-23</vt:lpstr>
      <vt:lpstr>МН-23ск</vt:lpstr>
      <vt:lpstr>МН-24</vt:lpstr>
      <vt:lpstr>MBA-24м МН-24м</vt:lpstr>
      <vt:lpstr>МН-24ск</vt:lpstr>
      <vt:lpstr>МСД-23</vt:lpstr>
      <vt:lpstr>МСД-24ск</vt:lpstr>
      <vt:lpstr>ОіОп-21</vt:lpstr>
      <vt:lpstr>ОіОп-22</vt:lpstr>
      <vt:lpstr>ОіОп-23мб</vt:lpstr>
      <vt:lpstr>ОіОп-24ск</vt:lpstr>
      <vt:lpstr>ПТ-23</vt:lpstr>
      <vt:lpstr>ПТ-23ск</vt:lpstr>
      <vt:lpstr>ПТ-24</vt:lpstr>
      <vt:lpstr>ПТБД-21</vt:lpstr>
      <vt:lpstr>ПТБД-22</vt:lpstr>
      <vt:lpstr>ФБС-21</vt:lpstr>
      <vt:lpstr>ФБС-22</vt:lpstr>
      <vt:lpstr>ФБС-23-2ск</vt:lpstr>
      <vt:lpstr>ФБС-23ск</vt:lpstr>
      <vt:lpstr>ФБС-24ск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User CSK</cp:lastModifiedBy>
  <dcterms:created xsi:type="dcterms:W3CDTF">2025-01-22T01:01:02Z</dcterms:created>
  <dcterms:modified xsi:type="dcterms:W3CDTF">2025-02-03T10:36:25Z</dcterms:modified>
</cp:coreProperties>
</file>